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kyle.worley\Documents\Orchard\Documents and Templates\CACFP Documents\Library\"/>
    </mc:Choice>
  </mc:AlternateContent>
  <bookViews>
    <workbookView xWindow="0" yWindow="0" windowWidth="13275" windowHeight="7680" tabRatio="886" activeTab="2"/>
  </bookViews>
  <sheets>
    <sheet name="Estimated Reimbursment" sheetId="14" r:id="rId1"/>
    <sheet name="Tab 1 - Labor IC-ADC Only" sheetId="12" r:id="rId2"/>
    <sheet name="Tab 2 - Budget (IC - ADC Only)" sheetId="15" r:id="rId3"/>
    <sheet name="Tab 3 - Labor (SOC-FDCH)" sheetId="4" r:id="rId4"/>
    <sheet name="Tab 4 - SOC Budget" sheetId="11" r:id="rId5"/>
    <sheet name="Tab 5 - FDCH Admin Budget " sheetId="2" r:id="rId6"/>
  </sheets>
  <definedNames>
    <definedName name="_xlnm.Print_Area" localSheetId="0">'Estimated Reimbursment'!$B$2:$N$65,'Estimated Reimbursment'!$R$2:$V$46</definedName>
  </definedNames>
  <calcPr calcId="152511"/>
</workbook>
</file>

<file path=xl/calcChain.xml><?xml version="1.0" encoding="utf-8"?>
<calcChain xmlns="http://schemas.openxmlformats.org/spreadsheetml/2006/main">
  <c r="E7" i="15" l="1"/>
  <c r="E6" i="15"/>
  <c r="E5" i="15"/>
  <c r="C130" i="11" l="1"/>
  <c r="E131" i="11"/>
  <c r="E5" i="2" l="1"/>
  <c r="E6" i="2"/>
  <c r="E7" i="2"/>
  <c r="E36" i="15" l="1"/>
  <c r="D36" i="15"/>
  <c r="E24" i="15"/>
  <c r="D24" i="15"/>
  <c r="C129" i="11"/>
  <c r="D129" i="11"/>
  <c r="E128" i="11"/>
  <c r="E127" i="11"/>
  <c r="E126" i="11"/>
  <c r="E125" i="11"/>
  <c r="E123" i="11"/>
  <c r="E122" i="11"/>
  <c r="E121" i="11"/>
  <c r="E120" i="11"/>
  <c r="E119" i="11"/>
  <c r="E118" i="11"/>
  <c r="D116" i="11"/>
  <c r="C116" i="11"/>
  <c r="E116" i="11" s="1"/>
  <c r="E115" i="11"/>
  <c r="E114" i="11"/>
  <c r="E113" i="11"/>
  <c r="E112" i="11"/>
  <c r="E111" i="11"/>
  <c r="E110" i="11"/>
  <c r="C108" i="11"/>
  <c r="E108" i="11" s="1"/>
  <c r="D108" i="11"/>
  <c r="E107" i="11"/>
  <c r="E106" i="11"/>
  <c r="E105" i="11"/>
  <c r="E104" i="11"/>
  <c r="E102" i="11"/>
  <c r="E100" i="11"/>
  <c r="E99" i="11"/>
  <c r="E101" i="11"/>
  <c r="E97" i="11"/>
  <c r="E96" i="11"/>
  <c r="D98" i="11"/>
  <c r="C98" i="11"/>
  <c r="E98" i="11" s="1"/>
  <c r="E93" i="11"/>
  <c r="E92" i="11"/>
  <c r="E91" i="11"/>
  <c r="D94" i="11"/>
  <c r="C94" i="11"/>
  <c r="E94" i="11" s="1"/>
  <c r="E88" i="11"/>
  <c r="E87" i="11"/>
  <c r="D89" i="11"/>
  <c r="C89" i="11"/>
  <c r="E89" i="11" s="1"/>
  <c r="E84" i="11"/>
  <c r="E83" i="11"/>
  <c r="E82" i="11"/>
  <c r="E81" i="11"/>
  <c r="E80" i="11"/>
  <c r="E79" i="11"/>
  <c r="E78" i="11"/>
  <c r="D85" i="11"/>
  <c r="C85" i="11"/>
  <c r="E85" i="11" s="1"/>
  <c r="E75" i="11"/>
  <c r="E74" i="11"/>
  <c r="E73" i="11"/>
  <c r="D76" i="11"/>
  <c r="C76" i="11"/>
  <c r="C71" i="11"/>
  <c r="D71" i="11"/>
  <c r="E70" i="11"/>
  <c r="E69" i="11"/>
  <c r="E68" i="11"/>
  <c r="E65" i="11"/>
  <c r="E64" i="11"/>
  <c r="E63" i="11"/>
  <c r="D66" i="11"/>
  <c r="C66" i="11"/>
  <c r="E66" i="11" s="1"/>
  <c r="D61" i="11"/>
  <c r="C61" i="11"/>
  <c r="E61" i="11" s="1"/>
  <c r="D52" i="11"/>
  <c r="C52" i="11"/>
  <c r="E52" i="11" s="1"/>
  <c r="E51" i="11"/>
  <c r="E50" i="11"/>
  <c r="E49" i="11"/>
  <c r="E46" i="11"/>
  <c r="D44" i="11"/>
  <c r="C44" i="11"/>
  <c r="E43" i="11"/>
  <c r="E42" i="11"/>
  <c r="C40" i="11"/>
  <c r="D40" i="11"/>
  <c r="E40" i="11" s="1"/>
  <c r="E39" i="11"/>
  <c r="E38" i="11"/>
  <c r="E37" i="11"/>
  <c r="E36" i="11"/>
  <c r="E35" i="11"/>
  <c r="E34" i="11"/>
  <c r="D32" i="11"/>
  <c r="C32" i="11"/>
  <c r="E31" i="11"/>
  <c r="E30" i="11"/>
  <c r="E29" i="11"/>
  <c r="E28" i="11"/>
  <c r="E27" i="11"/>
  <c r="E26" i="11"/>
  <c r="E24" i="11"/>
  <c r="C19" i="11"/>
  <c r="D19" i="11"/>
  <c r="E17" i="11"/>
  <c r="E18" i="11"/>
  <c r="E16" i="11"/>
  <c r="E14" i="11"/>
  <c r="E13" i="11"/>
  <c r="E12" i="11"/>
  <c r="E11" i="11"/>
  <c r="E9" i="11"/>
  <c r="D119" i="2"/>
  <c r="C119" i="2"/>
  <c r="D106" i="2"/>
  <c r="C106" i="2"/>
  <c r="E106" i="2" s="1"/>
  <c r="D98" i="2"/>
  <c r="C98" i="2"/>
  <c r="E98" i="2" s="1"/>
  <c r="D88" i="2"/>
  <c r="C88" i="2"/>
  <c r="E88" i="2" s="1"/>
  <c r="D84" i="2"/>
  <c r="C84" i="2"/>
  <c r="E84" i="2" s="1"/>
  <c r="D79" i="2"/>
  <c r="C79" i="2"/>
  <c r="E79" i="2" s="1"/>
  <c r="D73" i="2"/>
  <c r="C73" i="2"/>
  <c r="D64" i="2"/>
  <c r="C64" i="2"/>
  <c r="E64" i="2" s="1"/>
  <c r="D59" i="2"/>
  <c r="C59" i="2"/>
  <c r="E59" i="2" s="1"/>
  <c r="D54" i="2"/>
  <c r="C54" i="2"/>
  <c r="D49" i="2"/>
  <c r="C49" i="2"/>
  <c r="E49" i="2" s="1"/>
  <c r="D40" i="2"/>
  <c r="C40" i="2"/>
  <c r="E40" i="2" s="1"/>
  <c r="D32" i="2"/>
  <c r="C32" i="2"/>
  <c r="E32" i="2" s="1"/>
  <c r="D28" i="2"/>
  <c r="C28" i="2"/>
  <c r="E28" i="2" s="1"/>
  <c r="D20" i="2"/>
  <c r="C20" i="2"/>
  <c r="E91" i="2"/>
  <c r="E92" i="2"/>
  <c r="E121" i="2"/>
  <c r="E118" i="2"/>
  <c r="E117" i="2"/>
  <c r="E116" i="2"/>
  <c r="E115" i="2"/>
  <c r="E114" i="2"/>
  <c r="E113" i="2"/>
  <c r="E112" i="2"/>
  <c r="E111" i="2"/>
  <c r="E110" i="2"/>
  <c r="E109" i="2"/>
  <c r="E108" i="2"/>
  <c r="E105" i="2"/>
  <c r="E104" i="2"/>
  <c r="E103" i="2"/>
  <c r="E102" i="2"/>
  <c r="E101" i="2"/>
  <c r="E100" i="2"/>
  <c r="E97" i="2"/>
  <c r="E96" i="2"/>
  <c r="E95" i="2"/>
  <c r="E94" i="2"/>
  <c r="E90" i="2"/>
  <c r="E89" i="2"/>
  <c r="E87" i="2"/>
  <c r="E86" i="2"/>
  <c r="E83" i="2"/>
  <c r="E82" i="2"/>
  <c r="E81" i="2"/>
  <c r="E78" i="2"/>
  <c r="E77" i="2"/>
  <c r="E76" i="2"/>
  <c r="E75" i="2"/>
  <c r="E72" i="2"/>
  <c r="E71" i="2"/>
  <c r="E70" i="2"/>
  <c r="E69" i="2"/>
  <c r="E68" i="2"/>
  <c r="E67" i="2"/>
  <c r="E66" i="2"/>
  <c r="E63" i="2"/>
  <c r="E62" i="2"/>
  <c r="E61" i="2"/>
  <c r="E58" i="2"/>
  <c r="E57" i="2"/>
  <c r="E56" i="2"/>
  <c r="E53" i="2"/>
  <c r="E52" i="2"/>
  <c r="E51" i="2"/>
  <c r="E48" i="2"/>
  <c r="E47" i="2"/>
  <c r="E46" i="2"/>
  <c r="E45" i="2"/>
  <c r="E44" i="2"/>
  <c r="E43" i="2"/>
  <c r="E42" i="2"/>
  <c r="E39" i="2"/>
  <c r="E38" i="2"/>
  <c r="E37" i="2"/>
  <c r="E31" i="2"/>
  <c r="E30" i="2"/>
  <c r="E27" i="2"/>
  <c r="E26" i="2"/>
  <c r="E25" i="2"/>
  <c r="E24" i="2"/>
  <c r="E23" i="2"/>
  <c r="E22" i="2"/>
  <c r="E19" i="2"/>
  <c r="E18" i="2"/>
  <c r="E17" i="2"/>
  <c r="E16" i="2"/>
  <c r="E15" i="2"/>
  <c r="E14" i="2"/>
  <c r="E54" i="2" l="1"/>
  <c r="E73" i="2"/>
  <c r="D120" i="2"/>
  <c r="E119" i="2"/>
  <c r="C120" i="2"/>
  <c r="E20" i="2"/>
  <c r="E129" i="11"/>
  <c r="E76" i="11"/>
  <c r="E71" i="11"/>
  <c r="E44" i="11"/>
  <c r="D130" i="11"/>
  <c r="E32" i="11"/>
  <c r="F8" i="4"/>
  <c r="D8" i="4"/>
  <c r="F7" i="4"/>
  <c r="D7" i="4"/>
  <c r="F6" i="4"/>
  <c r="D6" i="4"/>
  <c r="D5" i="4"/>
  <c r="F5" i="4" s="1"/>
  <c r="F13" i="4" s="1"/>
  <c r="D9" i="4"/>
  <c r="F9" i="4"/>
  <c r="I9" i="4" s="1"/>
  <c r="H9" i="4"/>
  <c r="D10" i="4"/>
  <c r="F10" i="4"/>
  <c r="I10" i="4" s="1"/>
  <c r="H10" i="4"/>
  <c r="D11" i="4"/>
  <c r="F11" i="4"/>
  <c r="I11" i="4" s="1"/>
  <c r="H11" i="4"/>
  <c r="D12" i="4"/>
  <c r="F12" i="4"/>
  <c r="I12" i="4" s="1"/>
  <c r="H12" i="4"/>
  <c r="E120" i="2" l="1"/>
  <c r="E130" i="11"/>
  <c r="I6" i="4"/>
  <c r="H5" i="4"/>
  <c r="H6" i="4"/>
  <c r="H7" i="4"/>
  <c r="I7" i="4" s="1"/>
  <c r="H8" i="4"/>
  <c r="I8" i="4" s="1"/>
  <c r="D36" i="4"/>
  <c r="F36" i="4" s="1"/>
  <c r="D35" i="4"/>
  <c r="F35" i="4" s="1"/>
  <c r="D34" i="4"/>
  <c r="F34" i="4" s="1"/>
  <c r="D33" i="4"/>
  <c r="F33" i="4" s="1"/>
  <c r="D22" i="4"/>
  <c r="F22" i="4" s="1"/>
  <c r="D21" i="4"/>
  <c r="F21" i="4" s="1"/>
  <c r="D20" i="4"/>
  <c r="F20" i="4" s="1"/>
  <c r="D19" i="4"/>
  <c r="F19" i="4" s="1"/>
  <c r="I5" i="4" l="1"/>
  <c r="I13" i="4" s="1"/>
  <c r="E10" i="11" s="1"/>
  <c r="H13" i="4"/>
  <c r="H33" i="4"/>
  <c r="I33" i="4" s="1"/>
  <c r="H35" i="4"/>
  <c r="I35" i="4" s="1"/>
  <c r="H34" i="4"/>
  <c r="I34" i="4" s="1"/>
  <c r="H36" i="4"/>
  <c r="I36" i="4" s="1"/>
  <c r="H20" i="4"/>
  <c r="I20" i="4" s="1"/>
  <c r="H21" i="4"/>
  <c r="I21" i="4" s="1"/>
  <c r="H22" i="4"/>
  <c r="I22" i="4" s="1"/>
  <c r="H19" i="4"/>
  <c r="I19" i="4" l="1"/>
  <c r="D6" i="15"/>
  <c r="C6" i="15"/>
  <c r="C35" i="15"/>
  <c r="C34" i="15"/>
  <c r="C33" i="15"/>
  <c r="C32" i="15"/>
  <c r="C31" i="15"/>
  <c r="C30" i="15"/>
  <c r="D5" i="15"/>
  <c r="C5" i="15"/>
  <c r="C23" i="15"/>
  <c r="C22" i="15"/>
  <c r="C21" i="15"/>
  <c r="C20" i="15"/>
  <c r="C19" i="15"/>
  <c r="C18" i="15"/>
  <c r="C17" i="15"/>
  <c r="C16" i="15"/>
  <c r="C14" i="15"/>
  <c r="C7" i="15" l="1"/>
  <c r="D7" i="15"/>
  <c r="E34" i="2"/>
  <c r="E12" i="2"/>
  <c r="E15" i="11"/>
  <c r="E19" i="11" s="1"/>
  <c r="C122" i="2" l="1"/>
  <c r="D122" i="2"/>
  <c r="D23" i="4"/>
  <c r="F23" i="4" s="1"/>
  <c r="D24" i="4"/>
  <c r="F24" i="4" s="1"/>
  <c r="H24" i="4" s="1"/>
  <c r="D25" i="4"/>
  <c r="F25" i="4" s="1"/>
  <c r="H25" i="4" s="1"/>
  <c r="D26" i="4"/>
  <c r="F26" i="4" s="1"/>
  <c r="H26" i="4" s="1"/>
  <c r="E122" i="2" l="1"/>
  <c r="H23" i="4"/>
  <c r="H27" i="4" s="1"/>
  <c r="F27" i="4"/>
  <c r="I26" i="4"/>
  <c r="I25" i="4"/>
  <c r="I24" i="4"/>
  <c r="D40" i="4"/>
  <c r="F40" i="4" s="1"/>
  <c r="D39" i="4"/>
  <c r="F39" i="4" s="1"/>
  <c r="D38" i="4"/>
  <c r="F38" i="4" s="1"/>
  <c r="D37" i="4"/>
  <c r="F37" i="4" s="1"/>
  <c r="D22" i="12"/>
  <c r="F22" i="12" s="1"/>
  <c r="H22" i="12" s="1"/>
  <c r="D21" i="12"/>
  <c r="F21" i="12" s="1"/>
  <c r="H21" i="12" s="1"/>
  <c r="D20" i="12"/>
  <c r="F20" i="12" s="1"/>
  <c r="H20" i="12" s="1"/>
  <c r="D19" i="12"/>
  <c r="F19" i="12" s="1"/>
  <c r="H19" i="12" s="1"/>
  <c r="D18" i="12"/>
  <c r="F18" i="12" s="1"/>
  <c r="H18" i="12" s="1"/>
  <c r="D17" i="12"/>
  <c r="F17" i="12" s="1"/>
  <c r="H17" i="12" s="1"/>
  <c r="D10" i="12"/>
  <c r="F10" i="12" s="1"/>
  <c r="H10" i="12" s="1"/>
  <c r="D9" i="12"/>
  <c r="F9" i="12" s="1"/>
  <c r="H9" i="12" s="1"/>
  <c r="D8" i="12"/>
  <c r="F8" i="12" s="1"/>
  <c r="H8" i="12" s="1"/>
  <c r="D7" i="12"/>
  <c r="F7" i="12" s="1"/>
  <c r="H7" i="12" s="1"/>
  <c r="D6" i="12"/>
  <c r="F6" i="12" s="1"/>
  <c r="H6" i="12" s="1"/>
  <c r="D5" i="12"/>
  <c r="F5" i="12" s="1"/>
  <c r="H5" i="12" s="1"/>
  <c r="F41" i="4" l="1"/>
  <c r="I23" i="4"/>
  <c r="I27" i="4" s="1"/>
  <c r="H37" i="4"/>
  <c r="H39" i="4"/>
  <c r="I39" i="4" s="1"/>
  <c r="H40" i="4"/>
  <c r="I40" i="4" s="1"/>
  <c r="H38" i="4"/>
  <c r="I38" i="4" s="1"/>
  <c r="T44" i="14"/>
  <c r="I37" i="4" l="1"/>
  <c r="I41" i="4" s="1"/>
  <c r="H41" i="4"/>
  <c r="U44" i="14"/>
  <c r="U41" i="14"/>
  <c r="U40" i="14"/>
  <c r="U38" i="14"/>
  <c r="U37" i="14"/>
  <c r="U36" i="14"/>
  <c r="U35" i="14"/>
  <c r="U34" i="14"/>
  <c r="U42" i="14" l="1"/>
  <c r="V10" i="14"/>
  <c r="U32" i="14" s="1"/>
  <c r="T17" i="14" l="1"/>
  <c r="U47" i="14"/>
  <c r="U48" i="14" l="1"/>
  <c r="T71" i="14"/>
  <c r="S16" i="14"/>
  <c r="V9" i="14"/>
  <c r="U31" i="14" s="1"/>
  <c r="S14" i="14"/>
  <c r="S15" i="14"/>
  <c r="V6" i="14" l="1"/>
  <c r="U28" i="14" s="1"/>
  <c r="V8" i="14"/>
  <c r="U30" i="14" s="1"/>
  <c r="V7" i="14"/>
  <c r="U29" i="14" s="1"/>
  <c r="S17" i="14"/>
  <c r="V5" i="14"/>
  <c r="U27" i="14" s="1"/>
  <c r="U46" i="14" l="1"/>
  <c r="U49" i="14" s="1"/>
  <c r="C2" i="15" s="1"/>
  <c r="C4" i="15" s="1"/>
  <c r="U71" i="14"/>
  <c r="E4" i="15" l="1"/>
  <c r="C8" i="15"/>
  <c r="B4" i="11"/>
  <c r="I5" i="12"/>
  <c r="I7" i="12"/>
  <c r="I8" i="12"/>
  <c r="I17" i="12"/>
  <c r="I19" i="12"/>
  <c r="I20" i="12"/>
  <c r="I21" i="12"/>
  <c r="I22" i="12"/>
  <c r="H23" i="12" l="1"/>
  <c r="I18" i="12"/>
  <c r="I23" i="12" s="1"/>
  <c r="C29" i="15" s="1"/>
  <c r="I10" i="12"/>
  <c r="I9" i="12"/>
  <c r="I6" i="12"/>
  <c r="H11" i="12"/>
  <c r="F23" i="12"/>
  <c r="F11" i="12"/>
  <c r="C36" i="15" l="1"/>
  <c r="I11" i="12"/>
  <c r="C15" i="15" s="1"/>
  <c r="E124" i="11"/>
  <c r="E60" i="11"/>
  <c r="E59" i="11"/>
  <c r="E58" i="11"/>
  <c r="E57" i="11"/>
  <c r="E56" i="11"/>
  <c r="E55" i="11"/>
  <c r="E54" i="11"/>
  <c r="C24" i="15" l="1"/>
  <c r="C138" i="11"/>
  <c r="C132" i="11" l="1"/>
  <c r="D132" i="11"/>
  <c r="E4" i="2"/>
  <c r="C163" i="11" l="1"/>
  <c r="E132" i="11"/>
  <c r="C139" i="11"/>
  <c r="D4" i="11"/>
  <c r="F4" i="11" s="1"/>
  <c r="C126" i="2"/>
  <c r="C129" i="2"/>
  <c r="C130" i="2" s="1"/>
  <c r="C131" i="2" l="1"/>
  <c r="C134" i="2" s="1"/>
  <c r="C140" i="11"/>
  <c r="C142" i="11" s="1"/>
  <c r="C145" i="11" s="1"/>
  <c r="C146" i="11" l="1"/>
  <c r="C149" i="11"/>
  <c r="C164" i="11"/>
  <c r="C165" i="11" s="1"/>
  <c r="C168" i="11" s="1"/>
  <c r="C141" i="11"/>
  <c r="C147" i="11" l="1"/>
  <c r="C150" i="11"/>
  <c r="C154" i="11" s="1"/>
  <c r="C157" i="11" s="1"/>
  <c r="C151" i="11" l="1"/>
</calcChain>
</file>

<file path=xl/comments1.xml><?xml version="1.0" encoding="utf-8"?>
<comments xmlns="http://schemas.openxmlformats.org/spreadsheetml/2006/main">
  <authors>
    <author>ServUS</author>
    <author>A. Morgan (OSSE Mgt Analyst)</author>
  </authors>
  <commentList>
    <comment ref="B5" authorId="0" shapeId="0">
      <text>
        <r>
          <rPr>
            <sz val="14"/>
            <color indexed="81"/>
            <rFont val="Tahoma"/>
            <family val="2"/>
          </rPr>
          <t>§226.1   General purpose and scope.
Link to an amendment published at 81 FR 24377, Apr. 25, 2016.
This part announces the regulations under which the Secretary of Agriculture will carry out the Child and Adult Care Food Program. Section 17 of the National School Lunch Act, as amended, authorizes assistance to States through grants-in-aid and other means to initiate, maintain, and expand nonprofit food service programs for children or adult participants in nonresidential institutions which provide care. The Program is intended to enable such institutions to integrate a nutritious food service with organized care services for enrolled participants. Payments will be made to State agencies or FNS Regional Offices to enable them to reimburse institutions for food service to enrolled participants.</t>
        </r>
        <r>
          <rPr>
            <b/>
            <sz val="9"/>
            <color indexed="81"/>
            <rFont val="Tahoma"/>
            <family val="2"/>
          </rPr>
          <t xml:space="preserve">
</t>
        </r>
        <r>
          <rPr>
            <sz val="9"/>
            <color indexed="81"/>
            <rFont val="Tahoma"/>
            <family val="2"/>
          </rPr>
          <t xml:space="preserve">
</t>
        </r>
      </text>
    </comment>
    <comment ref="B6" authorId="0" shapeId="0">
      <text>
        <r>
          <rPr>
            <sz val="14"/>
            <color indexed="81"/>
            <rFont val="Tahoma"/>
            <family val="2"/>
          </rPr>
          <t>Claiming Reimbursement for Meals Served
Institutions must submit accurate monthly claims for reimbursement to their administering agencies. Reimbursement is not allowed for meals or snacks that are: served to a child or an adult who is not enrolled for care; served in excess of licensed or authorized capacity; not approved in the agreement; served in excess of the maximum number of approved meal services or out of compliance with meal pattern requirements.
Meals served at for profit centers during a calendar month when less than 25 percent of the center's enrollment or licensed capacity (whichever is less) receive title XIX or title XX benefits or are eligible for free and reduced price meals may not be claimed for reimbursement.
Meals served to adults which are claimed for reimbursement under part C of title III of the Older Americans Act may not be claimed under CACFP.
Emergency shelters may not claim reimbursement for meals served to children who are not residents</t>
        </r>
        <r>
          <rPr>
            <b/>
            <sz val="9"/>
            <color indexed="81"/>
            <rFont val="Tahoma"/>
            <family val="2"/>
          </rPr>
          <t xml:space="preserve">
</t>
        </r>
        <r>
          <rPr>
            <sz val="9"/>
            <color indexed="81"/>
            <rFont val="Tahoma"/>
            <family val="2"/>
          </rPr>
          <t xml:space="preserve">
</t>
        </r>
      </text>
    </comment>
    <comment ref="H14" authorId="1" shapeId="0">
      <text>
        <r>
          <rPr>
            <b/>
            <sz val="18"/>
            <color indexed="81"/>
            <rFont val="Tahoma"/>
            <family val="2"/>
          </rPr>
          <t xml:space="preserve">IC: </t>
        </r>
        <r>
          <rPr>
            <sz val="18"/>
            <color indexed="81"/>
            <rFont val="Tahoma"/>
            <family val="2"/>
          </rPr>
          <t>Independent center means a child care center, at-risk afterschool care center, emergency shelter, outside-school-hours care center or adult day care center which enters into an agreement with the State agency to assume final administrative and financial responsibility for Program operations.</t>
        </r>
        <r>
          <rPr>
            <b/>
            <sz val="18"/>
            <color indexed="81"/>
            <rFont val="Tahoma"/>
            <family val="2"/>
          </rPr>
          <t xml:space="preserve">
SO</t>
        </r>
        <r>
          <rPr>
            <sz val="18"/>
            <color indexed="81"/>
            <rFont val="Tahoma"/>
            <family val="2"/>
          </rPr>
          <t>C</t>
        </r>
        <r>
          <rPr>
            <b/>
            <sz val="18"/>
            <color indexed="81"/>
            <rFont val="Tahoma"/>
            <family val="2"/>
          </rPr>
          <t xml:space="preserve">: </t>
        </r>
        <r>
          <rPr>
            <sz val="18"/>
            <color indexed="81"/>
            <rFont val="Tahoma"/>
            <family val="2"/>
          </rPr>
          <t xml:space="preserve">Sponsoring organization means a public or nonprofit private organization that is entirely responsible for the administration of the food program in:
(a) One or more day care homes;
(b) A child care center, emergency shelter, at-risk afterschool care center, outside-school-hours care center, or adult day care center which is a legally distinct entity from the sponsoring organization;
(c) Two or more child care centers, emergency shelters, at-risk afterschool care centers, outside-school-hours care center, or adult day care centers; or
(d) Any combination of child care centers, emergency shelters, at-risk afterschool care centers, outside-school-hours care centers, adult day care centers, and day care homes. The term “sponsoring organization” also includes an organization that is entirely responsible for administration of the Program in any combination of two or more child care centers, at-risk afterschool care centers, adult day care centers or outside-school-hours care centers, which meet the definition of For-profit center in this section and are part of the same legal entity as the sponsoring organization.
</t>
        </r>
        <r>
          <rPr>
            <sz val="9"/>
            <color indexed="81"/>
            <rFont val="Tahoma"/>
            <family val="2"/>
          </rPr>
          <t xml:space="preserve">
</t>
        </r>
      </text>
    </comment>
    <comment ref="D18" authorId="1" shapeId="0">
      <text>
        <r>
          <rPr>
            <sz val="14"/>
            <color indexed="81"/>
            <rFont val="Tahoma"/>
            <family val="2"/>
          </rPr>
          <t xml:space="preserve">Provide the number of sites operated during this claim month.
</t>
        </r>
      </text>
    </comment>
    <comment ref="B25" authorId="1" shapeId="0">
      <text>
        <r>
          <rPr>
            <sz val="16"/>
            <color indexed="81"/>
            <rFont val="Tahoma"/>
            <family val="2"/>
          </rPr>
          <t>Head Start participant means a child currently receiving assistance under a Federally-funded Head Start Program who is categorically eligible for free meals in the CACFP by virtue of meeting Head Start's low-income criteria</t>
        </r>
        <r>
          <rPr>
            <b/>
            <sz val="9"/>
            <color indexed="81"/>
            <rFont val="Tahoma"/>
            <family val="2"/>
          </rPr>
          <t>.</t>
        </r>
        <r>
          <rPr>
            <sz val="9"/>
            <color indexed="81"/>
            <rFont val="Tahoma"/>
            <family val="2"/>
          </rPr>
          <t xml:space="preserve">
</t>
        </r>
      </text>
    </comment>
    <comment ref="B26" authorId="1" shapeId="0">
      <text>
        <r>
          <rPr>
            <sz val="14"/>
            <color indexed="81"/>
            <rFont val="Tahoma"/>
            <family val="2"/>
          </rPr>
          <t>Title XX means Title XX of the Social Security Act.</t>
        </r>
      </text>
    </comment>
    <comment ref="B27" authorId="1" shapeId="0">
      <text>
        <r>
          <rPr>
            <sz val="14"/>
            <color indexed="81"/>
            <rFont val="Tahoma"/>
            <family val="2"/>
          </rPr>
          <t>Adult day care center means any public or private nonprofit organization or any for-profit center (as defined in this section) which (a) is licensed or approved by Federal, State or local authorities to provide nonresidential adult day care services to functionally impaired adults (as defined in this section) or persons 60 years of age or older in a group setting outside their homes or a group living arrangement on a less than 24-hour basis and (b) provides for such care and services directly or under arrangements made by the agency or organization whereby the agency or organization maintains professional management responsibility for all such services. Such centers shall provide a structured, comprehensive program that provides a variety of health, social and related support services to enrolled adult participants through an individual plan of care.
Adult day care facility means a licensed or approved adult day care center under the auspices of a sponsoring organization.</t>
        </r>
        <r>
          <rPr>
            <b/>
            <sz val="9"/>
            <color indexed="81"/>
            <rFont val="Tahoma"/>
            <family val="2"/>
          </rPr>
          <t xml:space="preserve">
</t>
        </r>
        <r>
          <rPr>
            <sz val="9"/>
            <color indexed="81"/>
            <rFont val="Tahoma"/>
            <family val="2"/>
          </rPr>
          <t xml:space="preserve">
</t>
        </r>
      </text>
    </comment>
    <comment ref="B28" authorId="1" shapeId="0">
      <text>
        <r>
          <rPr>
            <sz val="16"/>
            <color indexed="81"/>
            <rFont val="Tahoma"/>
            <family val="2"/>
          </rPr>
          <t>Title XIX means Title XIX of the Social Security Act which authorizes the Grants to States for Medical Assistance Programs—Medicaid</t>
        </r>
      </text>
    </comment>
    <comment ref="B30" authorId="1" shapeId="0">
      <text>
        <r>
          <rPr>
            <sz val="16"/>
            <color indexed="81"/>
            <rFont val="Tahoma"/>
            <family val="2"/>
          </rPr>
          <t>Emergency shelter means a public or private nonprofit organization or its site that provides temporary shelter and food services to homeless children, including a residential child care institution (RCCI) that serves a distinct group of homeless children who are not enrolled in the RCCI's regular program.</t>
        </r>
        <r>
          <rPr>
            <sz val="9"/>
            <color indexed="81"/>
            <rFont val="Tahoma"/>
            <family val="2"/>
          </rPr>
          <t xml:space="preserve">
</t>
        </r>
      </text>
    </comment>
    <comment ref="D33" authorId="1" shapeId="0">
      <text>
        <r>
          <rPr>
            <b/>
            <sz val="22"/>
            <color indexed="81"/>
            <rFont val="Tahoma"/>
            <family val="2"/>
          </rPr>
          <t>Participants should only list meals served to adults enrolled in a full time daycare program. Staff meals are not reimbursable and should not be included.</t>
        </r>
        <r>
          <rPr>
            <sz val="9"/>
            <color indexed="81"/>
            <rFont val="Tahoma"/>
            <family val="2"/>
          </rPr>
          <t xml:space="preserve">
</t>
        </r>
      </text>
    </comment>
    <comment ref="D39" authorId="1" shapeId="0">
      <text>
        <r>
          <rPr>
            <b/>
            <sz val="22"/>
            <color indexed="81"/>
            <rFont val="Tahoma"/>
            <family val="2"/>
          </rPr>
          <t>Participants should only list meals served to adults enrolled in a full time daycare program. Staff meals are not reimbursable and should not be included.</t>
        </r>
        <r>
          <rPr>
            <sz val="9"/>
            <color indexed="81"/>
            <rFont val="Tahoma"/>
            <family val="2"/>
          </rPr>
          <t xml:space="preserve">
</t>
        </r>
      </text>
    </comment>
    <comment ref="M48" authorId="1" shapeId="0">
      <text>
        <r>
          <rPr>
            <b/>
            <sz val="16"/>
            <color indexed="81"/>
            <rFont val="Tahoma"/>
            <family val="2"/>
          </rPr>
          <t xml:space="preserve">Combines Federal and Local breakfast meals recorded in Section 3 &amp; 4. </t>
        </r>
        <r>
          <rPr>
            <sz val="9"/>
            <color indexed="81"/>
            <rFont val="Tahoma"/>
            <family val="2"/>
          </rPr>
          <t xml:space="preserve">
</t>
        </r>
      </text>
    </comment>
  </commentList>
</comments>
</file>

<file path=xl/comments2.xml><?xml version="1.0" encoding="utf-8"?>
<comments xmlns="http://schemas.openxmlformats.org/spreadsheetml/2006/main">
  <authors>
    <author>Erica Nelson</author>
  </authors>
  <commentList>
    <comment ref="A4" authorId="0" shapeId="0">
      <text>
        <r>
          <rPr>
            <b/>
            <sz val="9"/>
            <color indexed="81"/>
            <rFont val="Tahoma"/>
            <family val="2"/>
          </rPr>
          <t>Erica Nelson:</t>
        </r>
        <r>
          <rPr>
            <sz val="9"/>
            <color indexed="81"/>
            <rFont val="Tahoma"/>
            <family val="2"/>
          </rPr>
          <t xml:space="preserve">
1. Insert the name and position title of each employee who has a CACFP-related food service duty. Food service duties include planning menus, purchasing food, preparing food, delivering food, serving food, cleaning the food preparation and serving areas, and supervising day-to-day food service operations.</t>
        </r>
      </text>
    </comment>
    <comment ref="B4" authorId="0" shapeId="0">
      <text>
        <r>
          <rPr>
            <b/>
            <sz val="9"/>
            <color indexed="81"/>
            <rFont val="Tahoma"/>
            <family val="2"/>
          </rPr>
          <t>Erica Nelson:</t>
        </r>
        <r>
          <rPr>
            <sz val="9"/>
            <color indexed="81"/>
            <rFont val="Tahoma"/>
            <family val="2"/>
          </rPr>
          <t xml:space="preserve">
2. Insert the average number of hours per week that the employee spends on CACFP-related food service duties.</t>
        </r>
      </text>
    </comment>
    <comment ref="C4" authorId="0" shapeId="0">
      <text>
        <r>
          <rPr>
            <b/>
            <sz val="9"/>
            <color indexed="81"/>
            <rFont val="Tahoma"/>
            <family val="2"/>
          </rPr>
          <t>Erica Nelson:</t>
        </r>
        <r>
          <rPr>
            <sz val="9"/>
            <color indexed="81"/>
            <rFont val="Tahoma"/>
            <family val="2"/>
          </rPr>
          <t xml:space="preserve">
3. Insert the total number of weeks per year that the employee works on CACFP-related food service duties (52 for full-time employees with paid holidays/vacation).</t>
        </r>
      </text>
    </comment>
    <comment ref="D4" authorId="0" shapeId="0">
      <text>
        <r>
          <rPr>
            <b/>
            <sz val="9"/>
            <color indexed="81"/>
            <rFont val="Tahoma"/>
            <family val="2"/>
          </rPr>
          <t>Erica Nelson:</t>
        </r>
        <r>
          <rPr>
            <sz val="9"/>
            <color indexed="81"/>
            <rFont val="Tahoma"/>
            <family val="2"/>
          </rPr>
          <t xml:space="preserve">
4.Automatic calculation: the total number of hours that the employee works per year. </t>
        </r>
      </text>
    </comment>
    <comment ref="E4" authorId="0" shapeId="0">
      <text>
        <r>
          <rPr>
            <b/>
            <sz val="9"/>
            <color indexed="81"/>
            <rFont val="Tahoma"/>
            <family val="2"/>
          </rPr>
          <t>Erica Nelson:</t>
        </r>
        <r>
          <rPr>
            <sz val="9"/>
            <color indexed="81"/>
            <rFont val="Tahoma"/>
            <family val="2"/>
          </rPr>
          <t xml:space="preserve">
5. Insert the employee’s hourly wage.  For salaried employees: Divide the employee’s total annual salary by the total number of hours per year.</t>
        </r>
      </text>
    </comment>
    <comment ref="F4" authorId="0" shapeId="0">
      <text>
        <r>
          <rPr>
            <b/>
            <sz val="9"/>
            <color indexed="81"/>
            <rFont val="Tahoma"/>
            <family val="2"/>
          </rPr>
          <t>Erica Nelson:</t>
        </r>
        <r>
          <rPr>
            <sz val="9"/>
            <color indexed="81"/>
            <rFont val="Tahoma"/>
            <family val="2"/>
          </rPr>
          <t xml:space="preserve">
6. Automatic Calculation: the portion of the employee’s total annual salary/wages associated with CACFP-related food service duties. </t>
        </r>
      </text>
    </comment>
    <comment ref="G4" authorId="0" shapeId="0">
      <text>
        <r>
          <rPr>
            <b/>
            <sz val="9"/>
            <color indexed="81"/>
            <rFont val="Tahoma"/>
            <family val="2"/>
          </rPr>
          <t>Erica Nelson:</t>
        </r>
        <r>
          <rPr>
            <sz val="9"/>
            <color indexed="81"/>
            <rFont val="Tahoma"/>
            <family val="2"/>
          </rPr>
          <t xml:space="preserve">
7. Insert the percentage of the total annual employer-paid taxes (FUTA, SUTA, FICA), fringe benefits, and other compensation associated with CACFP-related food service duties.
</t>
        </r>
      </text>
    </comment>
    <comment ref="H4" authorId="0" shapeId="0">
      <text>
        <r>
          <rPr>
            <b/>
            <sz val="9"/>
            <color indexed="81"/>
            <rFont val="Tahoma"/>
            <family val="2"/>
          </rPr>
          <t>Erica Nelson:</t>
        </r>
        <r>
          <rPr>
            <sz val="9"/>
            <color indexed="81"/>
            <rFont val="Tahoma"/>
            <family val="2"/>
          </rPr>
          <t xml:space="preserve">
8. Automatic Calculation: the portion of the employer-paid taxes, fringe benefits, and other compensation associated with CACFP-related food service duties.</t>
        </r>
      </text>
    </comment>
    <comment ref="I4" authorId="0" shapeId="0">
      <text>
        <r>
          <rPr>
            <b/>
            <sz val="9"/>
            <color indexed="81"/>
            <rFont val="Tahoma"/>
            <family val="2"/>
          </rPr>
          <t>Erica Nelson:</t>
        </r>
        <r>
          <rPr>
            <sz val="9"/>
            <color indexed="81"/>
            <rFont val="Tahoma"/>
            <family val="2"/>
          </rPr>
          <t xml:space="preserve">
9. Automatic Calculation: Total CACFP-Related Annual Wages, Fringe Benefits and Other Compensation. 
NOTE: Automatic Calculation: the grand total for all employees with CACFP-related food service duties will prepopulate on line 15 of the Proposed Food Service Budget of the Budget worksheet. The line item total may be inserted in the CACFP-Funded column, the Non-CACFP Funded column, or split between the two columns. </t>
        </r>
      </text>
    </comment>
    <comment ref="A16" authorId="0" shapeId="0">
      <text>
        <r>
          <rPr>
            <b/>
            <sz val="9"/>
            <color indexed="81"/>
            <rFont val="Tahoma"/>
            <family val="2"/>
          </rPr>
          <t>Erica Nelson:</t>
        </r>
        <r>
          <rPr>
            <sz val="9"/>
            <color indexed="81"/>
            <rFont val="Tahoma"/>
            <family val="2"/>
          </rPr>
          <t xml:space="preserve">
1. Insert the name and position title of each employee who has a CACFP-related facility administrative duty. Administrative duties are related to planning, organizing, and/or managing CACFP operations. This includes determining Income Eligibility Statements (IES), maintaining the Master Enrollment List (MEL), organizing records and filing, preparing the monthly claims, and providing training.</t>
        </r>
      </text>
    </comment>
    <comment ref="B16" authorId="0" shapeId="0">
      <text>
        <r>
          <rPr>
            <b/>
            <sz val="9"/>
            <color indexed="81"/>
            <rFont val="Tahoma"/>
            <family val="2"/>
          </rPr>
          <t>Erica Nelson:</t>
        </r>
        <r>
          <rPr>
            <sz val="9"/>
            <color indexed="81"/>
            <rFont val="Tahoma"/>
            <family val="2"/>
          </rPr>
          <t xml:space="preserve">
2. Insert the average number of hours per week that the employee spends on CACFP-related administrative duties.</t>
        </r>
      </text>
    </comment>
    <comment ref="C16" authorId="0" shapeId="0">
      <text>
        <r>
          <rPr>
            <b/>
            <sz val="9"/>
            <color indexed="81"/>
            <rFont val="Tahoma"/>
            <family val="2"/>
          </rPr>
          <t>Erica Nelson:</t>
        </r>
        <r>
          <rPr>
            <sz val="9"/>
            <color indexed="81"/>
            <rFont val="Tahoma"/>
            <family val="2"/>
          </rPr>
          <t xml:space="preserve">
3. Insert the total number of weeks per year that the employee works on CACFP-related administrative duties (52 for full-time employees with paid holidays/vacation).</t>
        </r>
      </text>
    </comment>
    <comment ref="D16" authorId="0" shapeId="0">
      <text>
        <r>
          <rPr>
            <b/>
            <sz val="9"/>
            <color indexed="81"/>
            <rFont val="Tahoma"/>
            <family val="2"/>
          </rPr>
          <t>Erica Nelson:</t>
        </r>
        <r>
          <rPr>
            <sz val="9"/>
            <color indexed="81"/>
            <rFont val="Tahoma"/>
            <family val="2"/>
          </rPr>
          <t xml:space="preserve">
4.Automatic calculation: the total number of hours that the employee works per year. </t>
        </r>
      </text>
    </comment>
    <comment ref="E16" authorId="0" shapeId="0">
      <text>
        <r>
          <rPr>
            <b/>
            <sz val="9"/>
            <color indexed="81"/>
            <rFont val="Tahoma"/>
            <family val="2"/>
          </rPr>
          <t>Erica Nelson:</t>
        </r>
        <r>
          <rPr>
            <sz val="9"/>
            <color indexed="81"/>
            <rFont val="Tahoma"/>
            <family val="2"/>
          </rPr>
          <t xml:space="preserve">
5. Insert the employee’s hourly wage. For salaried employees: Divide the employee’s total annual salary by the total number of hours per year.</t>
        </r>
      </text>
    </comment>
    <comment ref="F16" authorId="0" shapeId="0">
      <text>
        <r>
          <rPr>
            <b/>
            <sz val="9"/>
            <color indexed="81"/>
            <rFont val="Tahoma"/>
            <family val="2"/>
          </rPr>
          <t>Erica Nelson:</t>
        </r>
        <r>
          <rPr>
            <sz val="9"/>
            <color indexed="81"/>
            <rFont val="Tahoma"/>
            <family val="2"/>
          </rPr>
          <t xml:space="preserve">
6. Automatic Calculation: the portion of the employee’s total annual salary/wages associated with CACFP-related administrative duties. </t>
        </r>
      </text>
    </comment>
    <comment ref="G16" authorId="0" shapeId="0">
      <text>
        <r>
          <rPr>
            <b/>
            <sz val="9"/>
            <color indexed="81"/>
            <rFont val="Tahoma"/>
            <family val="2"/>
          </rPr>
          <t>Erica Nelson:</t>
        </r>
        <r>
          <rPr>
            <sz val="9"/>
            <color indexed="81"/>
            <rFont val="Tahoma"/>
            <family val="2"/>
          </rPr>
          <t xml:space="preserve">
7. Insert the percentage of the total annual employer-paid taxes (FUTA, SUTA, FICA), fringe benefits, and other compensation associated with CACFP-related administrative duties.</t>
        </r>
      </text>
    </comment>
    <comment ref="H16" authorId="0" shapeId="0">
      <text>
        <r>
          <rPr>
            <b/>
            <sz val="9"/>
            <color indexed="81"/>
            <rFont val="Tahoma"/>
            <family val="2"/>
          </rPr>
          <t>Erica Nelson:</t>
        </r>
        <r>
          <rPr>
            <sz val="9"/>
            <color indexed="81"/>
            <rFont val="Tahoma"/>
            <family val="2"/>
          </rPr>
          <t xml:space="preserve">
8. Automatic Calculation: the portion of the employer-paid taxes, fringe benefits, and other compensation associated with CACFP-related administrative duties.</t>
        </r>
      </text>
    </comment>
    <comment ref="I16" authorId="0" shapeId="0">
      <text>
        <r>
          <rPr>
            <b/>
            <sz val="9"/>
            <color indexed="81"/>
            <rFont val="Tahoma"/>
            <family val="2"/>
          </rPr>
          <t>Erica Nelson:</t>
        </r>
        <r>
          <rPr>
            <sz val="9"/>
            <color indexed="81"/>
            <rFont val="Tahoma"/>
            <family val="2"/>
          </rPr>
          <t xml:space="preserve">
9. Automatic Calculation: Total CACFP-Related Annual Wages, Fringe Benefits and Other Compensation. 
NOTE: Automatic Calculation: the grand total for all employees with CACFP-related food service duties will prepopulate on line 29 of the Proposed Administrative Budget of the Budget worksheet. The line item total may be inserted in the CACFP-Funded column, the Non-CACFP Funded column, or split between the two columns. </t>
        </r>
      </text>
    </comment>
  </commentList>
</comments>
</file>

<file path=xl/comments3.xml><?xml version="1.0" encoding="utf-8"?>
<comments xmlns="http://schemas.openxmlformats.org/spreadsheetml/2006/main">
  <authors>
    <author>Erica Nelson</author>
  </authors>
  <commentList>
    <comment ref="F3" authorId="0" shapeId="0">
      <text>
        <r>
          <rPr>
            <b/>
            <sz val="9"/>
            <color indexed="81"/>
            <rFont val="Tahoma"/>
            <family val="2"/>
          </rPr>
          <t>Erica Nelson:</t>
        </r>
        <r>
          <rPr>
            <sz val="9"/>
            <color indexed="81"/>
            <rFont val="Tahoma"/>
            <family val="2"/>
          </rPr>
          <t xml:space="preserve">
Provide a decription of all non-CACFP funding sources (TXX subsidy, tuition, grants, etc.). Be sure to provided supporting documentation for each funding source.</t>
        </r>
      </text>
    </comment>
    <comment ref="B8" authorId="0" shapeId="0">
      <text>
        <r>
          <rPr>
            <b/>
            <sz val="9"/>
            <color indexed="81"/>
            <rFont val="Tahoma"/>
            <family val="2"/>
          </rPr>
          <t>Erica Nelson:</t>
        </r>
        <r>
          <rPr>
            <sz val="9"/>
            <color indexed="81"/>
            <rFont val="Tahoma"/>
            <family val="2"/>
          </rPr>
          <t xml:space="preserve">
The amount in the highlighted cell must be $0. If the amount in the highlighted cell is a positive number, adjust the Budget Details to reflect full use of the CACFP reimbursement.
</t>
        </r>
      </text>
    </comment>
    <comment ref="C13" authorId="0" shapeId="0">
      <text>
        <r>
          <rPr>
            <b/>
            <sz val="9"/>
            <color indexed="81"/>
            <rFont val="Tahoma"/>
            <charset val="1"/>
          </rPr>
          <t>Erica Nelson:</t>
        </r>
        <r>
          <rPr>
            <sz val="9"/>
            <color indexed="81"/>
            <rFont val="Tahoma"/>
            <charset val="1"/>
          </rPr>
          <t xml:space="preserve">
Automatic Calculation: this column will total the sum of both CACFP funds and "other" funds.</t>
        </r>
      </text>
    </comment>
    <comment ref="B14" authorId="0" shapeId="0">
      <text>
        <r>
          <rPr>
            <b/>
            <sz val="9"/>
            <color indexed="81"/>
            <rFont val="Tahoma"/>
            <charset val="1"/>
          </rPr>
          <t xml:space="preserve">Erica Nelson:
</t>
        </r>
        <r>
          <rPr>
            <sz val="9"/>
            <color indexed="81"/>
            <rFont val="Tahoma"/>
            <family val="2"/>
          </rPr>
          <t>Describe the details on the contract in the Budget narrative. Include estimated number of meals, by type, and other deliverables (heating equipment, serving untensils, etc.)</t>
        </r>
      </text>
    </comment>
    <comment ref="B15" authorId="0" shapeId="0">
      <text>
        <r>
          <rPr>
            <b/>
            <sz val="9"/>
            <color indexed="81"/>
            <rFont val="Tahoma"/>
            <family val="2"/>
          </rPr>
          <t>Erica Nelson:</t>
        </r>
        <r>
          <rPr>
            <sz val="9"/>
            <color indexed="81"/>
            <rFont val="Tahoma"/>
            <family val="2"/>
          </rPr>
          <t xml:space="preserve">
To determine labor costs associated with CACFP food service operations, please use the CACFP Labor Budget Workseet tab.
</t>
        </r>
      </text>
    </comment>
    <comment ref="B19" authorId="0" shapeId="0">
      <text>
        <r>
          <rPr>
            <b/>
            <sz val="9"/>
            <color indexed="81"/>
            <rFont val="Tahoma"/>
            <family val="2"/>
          </rPr>
          <t>Erica Nelson:</t>
        </r>
        <r>
          <rPr>
            <sz val="9"/>
            <color indexed="81"/>
            <rFont val="Tahoma"/>
            <family val="2"/>
          </rPr>
          <t xml:space="preserve">
To use CACFP reimbursements to pay for these costs, you must determine the square footage of the kitchen/food service areas and calculate their percentage of the total square footage. Of the total cost, no more than the calculated percentage of square footage may be paid using CACFP funds. For example, if the kitchen and food storage area represents 10% of the center's total square footage, no more than 10% of the rent may be paid with CACFP funds. This assumes that the kitchen is used only for CACFP purposes.</t>
        </r>
      </text>
    </comment>
    <comment ref="B21" authorId="0" shapeId="0">
      <text>
        <r>
          <rPr>
            <b/>
            <sz val="9"/>
            <color indexed="81"/>
            <rFont val="Tahoma"/>
            <family val="2"/>
          </rPr>
          <t>Erica Nelson:</t>
        </r>
        <r>
          <rPr>
            <sz val="9"/>
            <color indexed="81"/>
            <rFont val="Tahoma"/>
            <family val="2"/>
          </rPr>
          <t xml:space="preserve">
To use CACFP reimbursements to pay for these costs, you must keep mileage logs and determine how much driving is associated with CACFP purposes like grocery shopping or meal delivery. Of the total cost, no more than the calculated mileage percentage may be paid using CACFP funds. For example, if 25% of the miles driven in a given month are associated with grocery shopping, no more than 25% of maintenance, mileage, or gas costs may be paid with CACFP funds.</t>
        </r>
      </text>
    </comment>
    <comment ref="C28" authorId="0" shapeId="0">
      <text>
        <r>
          <rPr>
            <b/>
            <sz val="9"/>
            <color indexed="81"/>
            <rFont val="Tahoma"/>
            <charset val="1"/>
          </rPr>
          <t>Erica Nelson:</t>
        </r>
        <r>
          <rPr>
            <sz val="9"/>
            <color indexed="81"/>
            <rFont val="Tahoma"/>
            <charset val="1"/>
          </rPr>
          <t xml:space="preserve">
Automatic Calculation: this column will total the sum of both CACFP funds and "other" funds.</t>
        </r>
      </text>
    </comment>
    <comment ref="B29" authorId="0" shapeId="0">
      <text>
        <r>
          <rPr>
            <b/>
            <sz val="9"/>
            <color indexed="81"/>
            <rFont val="Tahoma"/>
            <family val="2"/>
          </rPr>
          <t>Erica Nelson:</t>
        </r>
        <r>
          <rPr>
            <sz val="9"/>
            <color indexed="81"/>
            <rFont val="Tahoma"/>
            <family val="2"/>
          </rPr>
          <t xml:space="preserve">
To determine labor costs associated with CACFP administration, please use the CACFP Labor Budget Workseet tab.</t>
        </r>
      </text>
    </comment>
    <comment ref="B30" authorId="0" shapeId="0">
      <text>
        <r>
          <rPr>
            <b/>
            <sz val="9"/>
            <color indexed="81"/>
            <rFont val="Tahoma"/>
            <family val="2"/>
          </rPr>
          <t>Erica Nelson:</t>
        </r>
        <r>
          <rPr>
            <sz val="9"/>
            <color indexed="81"/>
            <rFont val="Tahoma"/>
            <family val="2"/>
          </rPr>
          <t xml:space="preserve">
To use CACFP reimbursements to pay for these costs, you must determine the square footage of the office space and calculate their percentage of the total square footage. Of the total cost, no more than the calculated percentage of square footage multiplied by the percentage of time it is used for CACFP purposes may be paid using CACFP funds. For example, if the director's office represents 5% of the center's total square footage and she spends 10% of her time on CACFP duties, no more than 0.5% of the total rent/mortgage costs may be paid with CACFP funds.</t>
        </r>
      </text>
    </comment>
    <comment ref="B32" authorId="0" shapeId="0">
      <text>
        <r>
          <rPr>
            <b/>
            <sz val="9"/>
            <color indexed="81"/>
            <rFont val="Tahoma"/>
            <family val="2"/>
          </rPr>
          <t>Erica Nelson:</t>
        </r>
        <r>
          <rPr>
            <sz val="9"/>
            <color indexed="81"/>
            <rFont val="Tahoma"/>
            <family val="2"/>
          </rPr>
          <t xml:space="preserve">
To use CACFP reimbursements to pay for these costs, you must keep records to demonstrate how much the items are used for CACFP purposes. Of the total cost, no more than the calculated mileage percentage of CACFP-related use may be paid using CACFP funds. For example, if 33% of the paper used in a given month is for CACFP records, no more than 33% of the cost for paper may be paid with CACFP funds.</t>
        </r>
      </text>
    </comment>
  </commentList>
</comments>
</file>

<file path=xl/comments4.xml><?xml version="1.0" encoding="utf-8"?>
<comments xmlns="http://schemas.openxmlformats.org/spreadsheetml/2006/main">
  <authors>
    <author>Erica Nelson</author>
  </authors>
  <commentList>
    <comment ref="A4" authorId="0" shapeId="0">
      <text>
        <r>
          <rPr>
            <b/>
            <sz val="9"/>
            <color indexed="81"/>
            <rFont val="Tahoma"/>
            <family val="2"/>
          </rPr>
          <t>Erica Nelson:</t>
        </r>
        <r>
          <rPr>
            <sz val="9"/>
            <color indexed="81"/>
            <rFont val="Tahoma"/>
            <family val="2"/>
          </rPr>
          <t xml:space="preserve">
1. Insert the name and position title of each employee who has a CACFP-related food service duty. Food service duties include planning menus, purchasing food, preparing food, delivering food, serving food, cleaning the food preparation and serving areas, and supervising day-to-day food service operations.</t>
        </r>
      </text>
    </comment>
    <comment ref="B4" authorId="0" shapeId="0">
      <text>
        <r>
          <rPr>
            <b/>
            <sz val="9"/>
            <color indexed="81"/>
            <rFont val="Tahoma"/>
            <family val="2"/>
          </rPr>
          <t>Erica Nelson:</t>
        </r>
        <r>
          <rPr>
            <sz val="9"/>
            <color indexed="81"/>
            <rFont val="Tahoma"/>
            <family val="2"/>
          </rPr>
          <t xml:space="preserve">
2. Insert the average number of hours per week that the employee spends on CACFP-related food service duties.</t>
        </r>
      </text>
    </comment>
    <comment ref="C4" authorId="0" shapeId="0">
      <text>
        <r>
          <rPr>
            <b/>
            <sz val="9"/>
            <color indexed="81"/>
            <rFont val="Tahoma"/>
            <family val="2"/>
          </rPr>
          <t>Erica Nelson:</t>
        </r>
        <r>
          <rPr>
            <sz val="9"/>
            <color indexed="81"/>
            <rFont val="Tahoma"/>
            <family val="2"/>
          </rPr>
          <t xml:space="preserve">
3. Insert the total number of weeks per year that the employee works on CACFP-related food service duties (52 for full-time employees with paid holidays/vacation).</t>
        </r>
      </text>
    </comment>
    <comment ref="D4" authorId="0" shapeId="0">
      <text>
        <r>
          <rPr>
            <b/>
            <sz val="9"/>
            <color indexed="81"/>
            <rFont val="Tahoma"/>
            <family val="2"/>
          </rPr>
          <t>Erica Nelson:</t>
        </r>
        <r>
          <rPr>
            <sz val="9"/>
            <color indexed="81"/>
            <rFont val="Tahoma"/>
            <family val="2"/>
          </rPr>
          <t xml:space="preserve">
4. Automatic calculation: the total number of hours that the employee works per year. </t>
        </r>
      </text>
    </comment>
    <comment ref="E4" authorId="0" shapeId="0">
      <text>
        <r>
          <rPr>
            <b/>
            <sz val="9"/>
            <color indexed="81"/>
            <rFont val="Tahoma"/>
            <family val="2"/>
          </rPr>
          <t>Erica Nelson:</t>
        </r>
        <r>
          <rPr>
            <sz val="9"/>
            <color indexed="81"/>
            <rFont val="Tahoma"/>
            <family val="2"/>
          </rPr>
          <t xml:space="preserve">
5. Insert the employee’s hourly wage.  For salaried employees: Divide the employee’s total annual salary by the total number of hours per year.</t>
        </r>
      </text>
    </comment>
    <comment ref="F4" authorId="0" shapeId="0">
      <text>
        <r>
          <rPr>
            <b/>
            <sz val="9"/>
            <color indexed="81"/>
            <rFont val="Tahoma"/>
            <family val="2"/>
          </rPr>
          <t>Erica Nelson:</t>
        </r>
        <r>
          <rPr>
            <sz val="9"/>
            <color indexed="81"/>
            <rFont val="Tahoma"/>
            <family val="2"/>
          </rPr>
          <t xml:space="preserve">
6. Automatic Calculation: the portion of the employee’s total annual salary/wages associated with CACFP-related food service duties. </t>
        </r>
      </text>
    </comment>
    <comment ref="G4" authorId="0" shapeId="0">
      <text>
        <r>
          <rPr>
            <b/>
            <sz val="9"/>
            <color indexed="81"/>
            <rFont val="Tahoma"/>
            <family val="2"/>
          </rPr>
          <t>Erica Nelson:</t>
        </r>
        <r>
          <rPr>
            <sz val="9"/>
            <color indexed="81"/>
            <rFont val="Tahoma"/>
            <family val="2"/>
          </rPr>
          <t xml:space="preserve">
7. Insert the percentage of the total annual employer-paid taxes (FUTA, SUTA, FICA), fringe benefits, and other compensation associated with CACFP-related food service duties.
NOTE: </t>
        </r>
      </text>
    </comment>
    <comment ref="H4" authorId="0" shapeId="0">
      <text>
        <r>
          <rPr>
            <b/>
            <sz val="9"/>
            <color indexed="81"/>
            <rFont val="Tahoma"/>
            <family val="2"/>
          </rPr>
          <t>Erica Nelson:</t>
        </r>
        <r>
          <rPr>
            <sz val="9"/>
            <color indexed="81"/>
            <rFont val="Tahoma"/>
            <family val="2"/>
          </rPr>
          <t xml:space="preserve">
8. Automatic Calculation: the portion of the employer-paid taxes, fringe benefits, and other compensation associated with CACFP-related food service duties.</t>
        </r>
      </text>
    </comment>
    <comment ref="I4" authorId="0" shapeId="0">
      <text>
        <r>
          <rPr>
            <b/>
            <sz val="9"/>
            <color indexed="81"/>
            <rFont val="Tahoma"/>
            <family val="2"/>
          </rPr>
          <t>Erica Nelson:</t>
        </r>
        <r>
          <rPr>
            <sz val="9"/>
            <color indexed="81"/>
            <rFont val="Tahoma"/>
            <family val="2"/>
          </rPr>
          <t xml:space="preserve">
9. Automatic Calculation: Total CACFP-Related Annual Wages, Fringe Benefits and Other Compensation. 
NOTE: Automatic Calculation: the grand total for all employees with CACFP-related food service duties will prepopulate on line 10 of the Proposed Food Service Budget of the SOC Budget worksheet. The line item total may be inserted in the CACFP-Funded column, the Non-CACFP Funded column, or split between the two columns. </t>
        </r>
      </text>
    </comment>
    <comment ref="A18" authorId="0" shapeId="0">
      <text>
        <r>
          <rPr>
            <b/>
            <sz val="9"/>
            <color indexed="81"/>
            <rFont val="Tahoma"/>
            <family val="2"/>
          </rPr>
          <t>Erica Nelson:</t>
        </r>
        <r>
          <rPr>
            <sz val="9"/>
            <color indexed="81"/>
            <rFont val="Tahoma"/>
            <family val="2"/>
          </rPr>
          <t xml:space="preserve">
1. Insert the name and position title of each employee who has a CACFP-related facility sponsorship administrative duty. Administrative duties are related to planning, organizing, and/or managing CACFP operations. This includes determining Income Eligibility Statements (IES), maintaining the Master Enrollment List (MEL), organizing records and filing, preparing the monthly claims, and providing training.</t>
        </r>
      </text>
    </comment>
    <comment ref="B18" authorId="0" shapeId="0">
      <text>
        <r>
          <rPr>
            <b/>
            <sz val="9"/>
            <color indexed="81"/>
            <rFont val="Tahoma"/>
            <family val="2"/>
          </rPr>
          <t>Erica Nelson:</t>
        </r>
        <r>
          <rPr>
            <sz val="9"/>
            <color indexed="81"/>
            <rFont val="Tahoma"/>
            <family val="2"/>
          </rPr>
          <t xml:space="preserve">
2. Insert the average number of hours per week that the employee spends on CACFP-related administrative duties.</t>
        </r>
      </text>
    </comment>
    <comment ref="C18" authorId="0" shapeId="0">
      <text>
        <r>
          <rPr>
            <b/>
            <sz val="9"/>
            <color indexed="81"/>
            <rFont val="Tahoma"/>
            <family val="2"/>
          </rPr>
          <t>Erica Nelson:</t>
        </r>
        <r>
          <rPr>
            <sz val="9"/>
            <color indexed="81"/>
            <rFont val="Tahoma"/>
            <family val="2"/>
          </rPr>
          <t xml:space="preserve">
3. Insert the total number of weeks per year that the employee works on CACFP-related administrative duties (52 for full-time employees with paid holidays/vacation).</t>
        </r>
      </text>
    </comment>
    <comment ref="D18" authorId="0" shapeId="0">
      <text>
        <r>
          <rPr>
            <b/>
            <sz val="9"/>
            <color indexed="81"/>
            <rFont val="Tahoma"/>
            <family val="2"/>
          </rPr>
          <t>Erica Nelson:</t>
        </r>
        <r>
          <rPr>
            <sz val="9"/>
            <color indexed="81"/>
            <rFont val="Tahoma"/>
            <family val="2"/>
          </rPr>
          <t xml:space="preserve">
4. Automatic calculation: the total number of hours that the employee works per year. </t>
        </r>
      </text>
    </comment>
    <comment ref="E18" authorId="0" shapeId="0">
      <text>
        <r>
          <rPr>
            <b/>
            <sz val="9"/>
            <color indexed="81"/>
            <rFont val="Tahoma"/>
            <family val="2"/>
          </rPr>
          <t>Erica Nelson:</t>
        </r>
        <r>
          <rPr>
            <sz val="9"/>
            <color indexed="81"/>
            <rFont val="Tahoma"/>
            <family val="2"/>
          </rPr>
          <t xml:space="preserve">
5. Insert the employee’s hourly wage. For salaried employees: Divide the employee’s total annual salary by the total number of hours per year.</t>
        </r>
      </text>
    </comment>
    <comment ref="F18" authorId="0" shapeId="0">
      <text>
        <r>
          <rPr>
            <b/>
            <sz val="9"/>
            <color indexed="81"/>
            <rFont val="Tahoma"/>
            <family val="2"/>
          </rPr>
          <t>Erica Nelson:</t>
        </r>
        <r>
          <rPr>
            <sz val="9"/>
            <color indexed="81"/>
            <rFont val="Tahoma"/>
            <family val="2"/>
          </rPr>
          <t xml:space="preserve">
6. Automatic Calculation: the portion of the employee’s total annual salary/wages associated with CACFP-related administrative duties. </t>
        </r>
      </text>
    </comment>
    <comment ref="G18" authorId="0" shapeId="0">
      <text>
        <r>
          <rPr>
            <b/>
            <sz val="9"/>
            <color indexed="81"/>
            <rFont val="Tahoma"/>
            <family val="2"/>
          </rPr>
          <t>Erica Nelson:</t>
        </r>
        <r>
          <rPr>
            <sz val="9"/>
            <color indexed="81"/>
            <rFont val="Tahoma"/>
            <family val="2"/>
          </rPr>
          <t xml:space="preserve">
7. Insert the percentage of the total annual employer-paid taxes (FUTA, SUTA, FICA), fringe benefits, and other compensation associated with CACFP-related administrative duties.</t>
        </r>
      </text>
    </comment>
    <comment ref="H18" authorId="0" shapeId="0">
      <text>
        <r>
          <rPr>
            <b/>
            <sz val="9"/>
            <color indexed="81"/>
            <rFont val="Tahoma"/>
            <family val="2"/>
          </rPr>
          <t>Erica Nelson:</t>
        </r>
        <r>
          <rPr>
            <sz val="9"/>
            <color indexed="81"/>
            <rFont val="Tahoma"/>
            <family val="2"/>
          </rPr>
          <t xml:space="preserve">
8. Automatic Calculation: the portion of the employer-paid taxes, fringe benefits, and other compensation associated with CACFP-related administrative duties.</t>
        </r>
      </text>
    </comment>
    <comment ref="I18" authorId="0" shapeId="0">
      <text>
        <r>
          <rPr>
            <b/>
            <sz val="9"/>
            <color indexed="81"/>
            <rFont val="Tahoma"/>
            <family val="2"/>
          </rPr>
          <t>Erica Nelson:</t>
        </r>
        <r>
          <rPr>
            <sz val="9"/>
            <color indexed="81"/>
            <rFont val="Tahoma"/>
            <family val="2"/>
          </rPr>
          <t xml:space="preserve">
9. Automatic Calculation: Total CACFP-Related Annual Wages, Fringe Benefits and Other Compensation. 
NOTE: the grand total for all employees with CACFP-related administrative duties must be equal to the amount reported on line 32 of Proposed Administrative Budget of the SOC Budget worksheet. The line item total may be inserted in the CACFP-Funded column, the Non-CACFP Funded column, or split between the two columns. </t>
        </r>
      </text>
    </comment>
    <comment ref="A32" authorId="0" shapeId="0">
      <text>
        <r>
          <rPr>
            <b/>
            <sz val="9"/>
            <color indexed="81"/>
            <rFont val="Tahoma"/>
            <family val="2"/>
          </rPr>
          <t>Erica Nelson:</t>
        </r>
        <r>
          <rPr>
            <sz val="9"/>
            <color indexed="81"/>
            <rFont val="Tahoma"/>
            <family val="2"/>
          </rPr>
          <t xml:space="preserve">
1. Insert the name and position title of each employee who has a CACFP-related family day care home sponsorship administrative duty. Family day care home sponsorship administrative duties are related to planning, organizing, and/or managing CACFP operations. This includes completing the CACFP application, compiling records to consolidate claims for reimbursement, preparing the monthly claims, providing training, and monitoring CACFP operations.</t>
        </r>
      </text>
    </comment>
    <comment ref="B32" authorId="0" shapeId="0">
      <text>
        <r>
          <rPr>
            <b/>
            <sz val="9"/>
            <color indexed="81"/>
            <rFont val="Tahoma"/>
            <family val="2"/>
          </rPr>
          <t>Erica Nelson:</t>
        </r>
        <r>
          <rPr>
            <sz val="9"/>
            <color indexed="81"/>
            <rFont val="Tahoma"/>
            <family val="2"/>
          </rPr>
          <t xml:space="preserve">
2. Insert the average hours per week that the employee spends on family day care home sponsorship administrative duties.</t>
        </r>
      </text>
    </comment>
    <comment ref="C32" authorId="0" shapeId="0">
      <text>
        <r>
          <rPr>
            <b/>
            <sz val="9"/>
            <color indexed="81"/>
            <rFont val="Tahoma"/>
            <family val="2"/>
          </rPr>
          <t>Erica Nelson:</t>
        </r>
        <r>
          <rPr>
            <sz val="9"/>
            <color indexed="81"/>
            <rFont val="Tahoma"/>
            <family val="2"/>
          </rPr>
          <t xml:space="preserve">
3. Insert the total number of weeks per year that the employee has family day care home sponsorship administrative duties.</t>
        </r>
      </text>
    </comment>
    <comment ref="D32" authorId="0" shapeId="0">
      <text>
        <r>
          <rPr>
            <b/>
            <sz val="9"/>
            <color indexed="81"/>
            <rFont val="Tahoma"/>
            <family val="2"/>
          </rPr>
          <t>Erica Nelson:</t>
        </r>
        <r>
          <rPr>
            <sz val="9"/>
            <color indexed="81"/>
            <rFont val="Tahoma"/>
            <family val="2"/>
          </rPr>
          <t xml:space="preserve">
4. Automatic calculation: the total number of hours that the employee works per year. </t>
        </r>
      </text>
    </comment>
    <comment ref="E32" authorId="0" shapeId="0">
      <text>
        <r>
          <rPr>
            <b/>
            <sz val="9"/>
            <color indexed="81"/>
            <rFont val="Tahoma"/>
            <family val="2"/>
          </rPr>
          <t>Erica Nelson:</t>
        </r>
        <r>
          <rPr>
            <sz val="9"/>
            <color indexed="81"/>
            <rFont val="Tahoma"/>
            <family val="2"/>
          </rPr>
          <t xml:space="preserve">
5. Insert the employee’s hourly wage. For salaried employees: Divide the employee’s total annual salary by the total number of hours per year.</t>
        </r>
      </text>
    </comment>
    <comment ref="F32" authorId="0" shapeId="0">
      <text>
        <r>
          <rPr>
            <b/>
            <sz val="9"/>
            <color indexed="81"/>
            <rFont val="Tahoma"/>
            <family val="2"/>
          </rPr>
          <t>Erica Nelson:</t>
        </r>
        <r>
          <rPr>
            <sz val="9"/>
            <color indexed="81"/>
            <rFont val="Tahoma"/>
            <family val="2"/>
          </rPr>
          <t xml:space="preserve">
6. Automatic Calculation: the portion of the employee’s total annual salary/wages associated with family day care home sponsorship administrative duties.</t>
        </r>
      </text>
    </comment>
    <comment ref="G32" authorId="0" shapeId="0">
      <text>
        <r>
          <rPr>
            <b/>
            <sz val="9"/>
            <color indexed="81"/>
            <rFont val="Tahoma"/>
            <family val="2"/>
          </rPr>
          <t>Erica Nelson:</t>
        </r>
        <r>
          <rPr>
            <sz val="9"/>
            <color indexed="81"/>
            <rFont val="Tahoma"/>
            <family val="2"/>
          </rPr>
          <t xml:space="preserve">
7. Insert the percentage of the total annual employer-paid taxes (FUTA, SUTA, FICA), fringe benefits, and other compensation associated with CACFP-related administrative duties.</t>
        </r>
      </text>
    </comment>
    <comment ref="H32" authorId="0" shapeId="0">
      <text>
        <r>
          <rPr>
            <b/>
            <sz val="9"/>
            <color indexed="81"/>
            <rFont val="Tahoma"/>
            <family val="2"/>
          </rPr>
          <t>Erica Nelson:</t>
        </r>
        <r>
          <rPr>
            <sz val="9"/>
            <color indexed="81"/>
            <rFont val="Tahoma"/>
            <family val="2"/>
          </rPr>
          <t xml:space="preserve">
8. Automatic Calculation: the portion of the employer-paid taxes, fringe benefits, and other compensation associated with CACFP-related administrative duties.</t>
        </r>
      </text>
    </comment>
    <comment ref="I32" authorId="0" shapeId="0">
      <text>
        <r>
          <rPr>
            <b/>
            <sz val="9"/>
            <color indexed="81"/>
            <rFont val="Tahoma"/>
            <family val="2"/>
          </rPr>
          <t>Erica Nelson:</t>
        </r>
        <r>
          <rPr>
            <sz val="9"/>
            <color indexed="81"/>
            <rFont val="Tahoma"/>
            <family val="2"/>
          </rPr>
          <t xml:space="preserve">
9. Automatic Calculation: Total CACFP-Related Annual Wages, Fringe Benefits and Other Compensation. 
NOTE: the grand total for all employees with CACFP-related administrative duties must be equal to the amount reported on line 20 of Proposed Administrative Budget of the FDCH Admin Budget worksheet. The line item total may be inserted in the CACFP-Funded column, the Non-CACFP Funded column, or split between the two columns. </t>
        </r>
      </text>
    </comment>
  </commentList>
</comments>
</file>

<file path=xl/comments5.xml><?xml version="1.0" encoding="utf-8"?>
<comments xmlns="http://schemas.openxmlformats.org/spreadsheetml/2006/main">
  <authors>
    <author>Erica Nelson</author>
  </authors>
  <commentList>
    <comment ref="E3" authorId="0" shapeId="0">
      <text>
        <r>
          <rPr>
            <b/>
            <sz val="9"/>
            <color indexed="81"/>
            <rFont val="Tahoma"/>
            <family val="2"/>
          </rPr>
          <t>Erica Nelson:</t>
        </r>
        <r>
          <rPr>
            <sz val="9"/>
            <color indexed="81"/>
            <rFont val="Tahoma"/>
            <family val="2"/>
          </rPr>
          <t xml:space="preserve">
Administrative withholding percentage may not exceed 15 percent. You may contact the State Agency to request a waiver to exceed the 15 percent allowance.
</t>
        </r>
      </text>
    </comment>
    <comment ref="F8" authorId="0" shapeId="0">
      <text>
        <r>
          <rPr>
            <b/>
            <sz val="9"/>
            <color indexed="81"/>
            <rFont val="Tahoma"/>
            <family val="2"/>
          </rPr>
          <t>Erica Nelson:</t>
        </r>
        <r>
          <rPr>
            <sz val="9"/>
            <color indexed="81"/>
            <rFont val="Tahoma"/>
            <family val="2"/>
          </rPr>
          <t xml:space="preserve">
List the non-CACFP funding sources for each line item. Sources may include tuition, TXX subsidy, unrestricted grants, fundraising/donations, consulting revenue, etc.</t>
        </r>
      </text>
    </comment>
    <comment ref="B9" authorId="0" shapeId="0">
      <text>
        <r>
          <rPr>
            <b/>
            <sz val="9"/>
            <color indexed="81"/>
            <rFont val="Tahoma"/>
            <charset val="1"/>
          </rPr>
          <t xml:space="preserve">Erica Nelson:
</t>
        </r>
        <r>
          <rPr>
            <sz val="9"/>
            <color indexed="81"/>
            <rFont val="Tahoma"/>
            <family val="2"/>
          </rPr>
          <t>Describe the details on the contract in the Budget narrative. Include estimated number of meals, by type, and other deliverables (heating equipment, serving untensils, etc.)</t>
        </r>
      </text>
    </comment>
    <comment ref="B10" authorId="0" shapeId="0">
      <text>
        <r>
          <rPr>
            <b/>
            <sz val="9"/>
            <color indexed="81"/>
            <rFont val="Tahoma"/>
            <family val="2"/>
          </rPr>
          <t>Erica Nelson:</t>
        </r>
        <r>
          <rPr>
            <sz val="9"/>
            <color indexed="81"/>
            <rFont val="Tahoma"/>
            <family val="2"/>
          </rPr>
          <t xml:space="preserve">
To determine labor costs associated with CACFP food service operations, please use the CACFP Labor Budget Workseet tab.
</t>
        </r>
      </text>
    </comment>
    <comment ref="B15" authorId="0" shapeId="0">
      <text>
        <r>
          <rPr>
            <b/>
            <sz val="9"/>
            <color indexed="81"/>
            <rFont val="Tahoma"/>
            <family val="2"/>
          </rPr>
          <t>Erica Nelson:</t>
        </r>
        <r>
          <rPr>
            <sz val="9"/>
            <color indexed="81"/>
            <rFont val="Tahoma"/>
            <family val="2"/>
          </rPr>
          <t xml:space="preserve">
To use CACFP reimbursements to pay for these costs, you must determine the square footage of the kitchen/food service areas and calculate their percentage of the total square footage. Of the total cost, no more than the calculated percentage of square footage may be paid using CACFP funds. For example, if the kitchen and food storage area represents 10% of the center's total square footage, no more than 10% of the rent may be paid with CACFP funds. This assumes that the kitchen is used only for CACFP purposes.</t>
        </r>
      </text>
    </comment>
    <comment ref="B16" authorId="0" shapeId="0">
      <text>
        <r>
          <rPr>
            <b/>
            <sz val="9"/>
            <color indexed="81"/>
            <rFont val="Tahoma"/>
            <family val="2"/>
          </rPr>
          <t>Erica Nelson:</t>
        </r>
        <r>
          <rPr>
            <sz val="9"/>
            <color indexed="81"/>
            <rFont val="Tahoma"/>
            <family val="2"/>
          </rPr>
          <t xml:space="preserve">
To use CACFP reimbursements to pay for these costs, you must keep mileage logs and determine how much driving is associated with CACFP purposes like grocery shopping or meal delivery. Of the total cost, no more than the calculated mileage percentage may be paid using CACFP funds. For example, if 25% of the miles driven in a given month are associated with grocery shopping, no more than 25% of maintenance, mileage, or gas costs may be paid with CACFP funds.</t>
        </r>
      </text>
    </comment>
    <comment ref="F23" authorId="0" shapeId="0">
      <text>
        <r>
          <rPr>
            <b/>
            <sz val="9"/>
            <color indexed="81"/>
            <rFont val="Tahoma"/>
            <family val="2"/>
          </rPr>
          <t>Erica Nelson:</t>
        </r>
        <r>
          <rPr>
            <sz val="9"/>
            <color indexed="81"/>
            <rFont val="Tahoma"/>
            <family val="2"/>
          </rPr>
          <t xml:space="preserve">
List the non-CACFP funding sources for each line item. Sources may include tuition, TXX subsidy, unrestricted grants, fundraising/donations, consulting revenue, etc.</t>
        </r>
      </text>
    </comment>
    <comment ref="B48" authorId="0" shapeId="0">
      <text>
        <r>
          <rPr>
            <b/>
            <sz val="9"/>
            <color indexed="81"/>
            <rFont val="Tahoma"/>
            <family val="2"/>
          </rPr>
          <t>Erica Nelson:</t>
        </r>
        <r>
          <rPr>
            <sz val="9"/>
            <color indexed="81"/>
            <rFont val="Tahoma"/>
            <family val="2"/>
          </rPr>
          <t xml:space="preserve">
Effective January 1, 2019, the standard mileage rate is 58 cents per mile.</t>
        </r>
      </text>
    </comment>
    <comment ref="B148" authorId="0" shapeId="0">
      <text>
        <r>
          <rPr>
            <b/>
            <sz val="9"/>
            <color indexed="81"/>
            <rFont val="Tahoma"/>
            <charset val="1"/>
          </rPr>
          <t>Erica Nelson:</t>
        </r>
        <r>
          <rPr>
            <sz val="9"/>
            <color indexed="81"/>
            <rFont val="Tahoma"/>
            <charset val="1"/>
          </rPr>
          <t xml:space="preserve">
Report the amount of non-CACFP contigency funds. These funds must be unrestricted and available for use to maintain general operations and disburse reimbursements for a period of no less than three months, should there be a temporary interruption in USDA program reimbursements.</t>
        </r>
      </text>
    </comment>
    <comment ref="B150" authorId="0" shapeId="0">
      <text>
        <r>
          <rPr>
            <b/>
            <sz val="9"/>
            <color indexed="81"/>
            <rFont val="Tahoma"/>
            <family val="2"/>
          </rPr>
          <t>Erica Nelson:</t>
        </r>
        <r>
          <rPr>
            <sz val="9"/>
            <color indexed="81"/>
            <rFont val="Tahoma"/>
            <family val="2"/>
          </rPr>
          <t xml:space="preserve">
Insert the amount of surplus administrative funds currently available.</t>
        </r>
      </text>
    </comment>
    <comment ref="B158" authorId="0" shapeId="0">
      <text>
        <r>
          <rPr>
            <b/>
            <sz val="9"/>
            <color indexed="81"/>
            <rFont val="Tahoma"/>
            <charset val="1"/>
          </rPr>
          <t>Erica Nelson:</t>
        </r>
        <r>
          <rPr>
            <sz val="9"/>
            <color indexed="81"/>
            <rFont val="Tahoma"/>
            <charset val="1"/>
          </rPr>
          <t xml:space="preserve">
Report the amount of non-CACFP contigency funds. These funds must be unrestricted and available for use to maintain general operations and disburse reimbursements for a period of no less than three months, should there be a temporary interruption in USDA program reimbursements.
Submit supporting documentation (bank statements, official institution ledgers, etc.) in Orchard with "Documentation to Support CACFP Costs."</t>
        </r>
      </text>
    </comment>
    <comment ref="B169" authorId="0" shapeId="0">
      <text>
        <r>
          <rPr>
            <b/>
            <sz val="9"/>
            <color indexed="81"/>
            <rFont val="Tahoma"/>
            <charset val="1"/>
          </rPr>
          <t>Erica Nelson:</t>
        </r>
        <r>
          <rPr>
            <sz val="9"/>
            <color indexed="81"/>
            <rFont val="Tahoma"/>
            <charset val="1"/>
          </rPr>
          <t xml:space="preserve">
Report the amount of non-CACFP contigency funds. These funds must be unrestricted and available for use to maintain general operations and disburse reimbursements for a period of no less than three months, should there be a temporary interruption in USDA program reimbursements.
Submit supporting documentation (bank statements, official institution ledgers, etc.) in Orchard with "Documentation to Support CACFP Costs."</t>
        </r>
      </text>
    </comment>
  </commentList>
</comments>
</file>

<file path=xl/comments6.xml><?xml version="1.0" encoding="utf-8"?>
<comments xmlns="http://schemas.openxmlformats.org/spreadsheetml/2006/main">
  <authors>
    <author>Erica Nelson</author>
  </authors>
  <commentList>
    <comment ref="F11" authorId="0" shapeId="0">
      <text>
        <r>
          <rPr>
            <b/>
            <sz val="9"/>
            <color indexed="81"/>
            <rFont val="Tahoma"/>
            <family val="2"/>
          </rPr>
          <t>Erica Nelson:</t>
        </r>
        <r>
          <rPr>
            <sz val="9"/>
            <color indexed="81"/>
            <rFont val="Tahoma"/>
            <family val="2"/>
          </rPr>
          <t xml:space="preserve">
List the non-CACFP funding sources for each line item. Sources may include tuition, TXX subsidy, unrestricted grants, fundraising/donations, consulting revenue, etc.</t>
        </r>
      </text>
    </comment>
    <comment ref="B36" authorId="0" shapeId="0">
      <text>
        <r>
          <rPr>
            <b/>
            <sz val="9"/>
            <color indexed="81"/>
            <rFont val="Tahoma"/>
            <family val="2"/>
          </rPr>
          <t>Erica Nelson:</t>
        </r>
        <r>
          <rPr>
            <sz val="9"/>
            <color indexed="81"/>
            <rFont val="Tahoma"/>
            <family val="2"/>
          </rPr>
          <t xml:space="preserve">
Effective January 1, 2019, the standard mileage rate is 58 cents per mile.</t>
        </r>
      </text>
    </comment>
    <comment ref="B135" authorId="0" shapeId="0">
      <text>
        <r>
          <rPr>
            <b/>
            <sz val="9"/>
            <color indexed="81"/>
            <rFont val="Tahoma"/>
            <charset val="1"/>
          </rPr>
          <t>Erica Nelson:</t>
        </r>
        <r>
          <rPr>
            <sz val="9"/>
            <color indexed="81"/>
            <rFont val="Tahoma"/>
            <charset val="1"/>
          </rPr>
          <t xml:space="preserve">
Report the amount of non-CACFP contigency funds. These funds must be unrestricted and available for use to maintain general operations and disburse reimbursements for a period of no less than three months, should there be a temporary interruption in USDA program reimbursements.</t>
        </r>
      </text>
    </comment>
  </commentList>
</comments>
</file>

<file path=xl/sharedStrings.xml><?xml version="1.0" encoding="utf-8"?>
<sst xmlns="http://schemas.openxmlformats.org/spreadsheetml/2006/main" count="497" uniqueCount="293">
  <si>
    <t>Proposed Family Day Care Home Administrative Budget</t>
    <phoneticPr fontId="4" type="noConversion"/>
  </si>
  <si>
    <t>Analysis of Proposed Budget Costs and Estimated Reimbursements</t>
    <phoneticPr fontId="4" type="noConversion"/>
  </si>
  <si>
    <t>#3</t>
    <phoneticPr fontId="4" type="noConversion"/>
  </si>
  <si>
    <t>51 - 200 homes</t>
    <phoneticPr fontId="4" type="noConversion"/>
  </si>
  <si>
    <t>201 - 1000 homes</t>
    <phoneticPr fontId="4" type="noConversion"/>
  </si>
  <si>
    <t>Projected Annual Reimbursement</t>
    <phoneticPr fontId="4" type="noConversion"/>
  </si>
  <si>
    <t>1001+ homes</t>
    <phoneticPr fontId="4" type="noConversion"/>
  </si>
  <si>
    <t>Publication, Printing and Reproduction Costs (67)</t>
  </si>
  <si>
    <t>Outside Printing</t>
  </si>
  <si>
    <t>Photocopying</t>
  </si>
  <si>
    <t>Newsletters</t>
  </si>
  <si>
    <t>Publication, Printing and Reproduction Subtotal</t>
  </si>
  <si>
    <t>Advertising and Public Relations Costs (20-21)</t>
  </si>
  <si>
    <t>Procurement</t>
  </si>
  <si>
    <t>Personnel Recruitment</t>
  </si>
  <si>
    <t>Outreach</t>
  </si>
  <si>
    <t>Advertising and Public Relations Costs Subtotal</t>
  </si>
  <si>
    <t>Meetings and Conferences (including travel costs) (62-63)</t>
  </si>
  <si>
    <t>District of Columbia Family Day Care Association Conference</t>
  </si>
  <si>
    <t>FRAC Legislative Conference</t>
  </si>
  <si>
    <t>Meetings and Conferences Subtotal</t>
  </si>
  <si>
    <t>Memberships, Subscriptions and Professional Organization Activities (63-64)</t>
  </si>
  <si>
    <t>General Liability Insurance</t>
  </si>
  <si>
    <t>Miscellaneous Costs</t>
  </si>
  <si>
    <t>Accounting (19)</t>
  </si>
  <si>
    <t>Administrative Appeal Costs (19-20)</t>
  </si>
  <si>
    <t>Bonding Costs (22-23)</t>
  </si>
  <si>
    <t>Criminal and Civil Proceedings, Claims, and Appeals (24-27)</t>
  </si>
  <si>
    <t>Employee Morale, Health &amp; Welfare Costs and Credits (31-33)</t>
  </si>
  <si>
    <t>Property Taxes on Buildings Owned by the Sponsoring Organization (74-75)</t>
  </si>
  <si>
    <t>Office Space (Sub-Offices)</t>
  </si>
  <si>
    <t>Business Use of a Home</t>
  </si>
  <si>
    <t>Equipment</t>
  </si>
  <si>
    <t>Computer</t>
  </si>
  <si>
    <t>Rental and Lease Costs Subtotal</t>
  </si>
  <si>
    <t>Depreciation/Use Allowance (29-31)</t>
  </si>
  <si>
    <t>Depreciation of a Building Owned by the Agency</t>
  </si>
  <si>
    <t>Administrative Labor – Salaries (42-58)</t>
  </si>
  <si>
    <t>Employer Payroll Taxes (SUTA, FUTA, FICA, etc.)</t>
  </si>
  <si>
    <t>Health Insurance</t>
  </si>
  <si>
    <t>Life Insurance</t>
  </si>
  <si>
    <t>Retirement</t>
  </si>
  <si>
    <t>Administrative Labor – Benefits and Other Compensation Subtotal</t>
  </si>
  <si>
    <t>Rental and Lease Costs (68-75)</t>
  </si>
  <si>
    <t>Office Space (Main)</t>
  </si>
  <si>
    <t>Monthly Rate of Reimbursement  Per Home</t>
    <phoneticPr fontId="4" type="noConversion"/>
  </si>
  <si>
    <t xml:space="preserve">Estimated Number of Homes </t>
    <phoneticPr fontId="4" type="noConversion"/>
  </si>
  <si>
    <t>Communications Costs (23)</t>
  </si>
  <si>
    <t>Telephone (Local)</t>
  </si>
  <si>
    <t>Office Supplies</t>
  </si>
  <si>
    <t>Computer Software</t>
  </si>
  <si>
    <t>Materials and Supplies Subtotal</t>
  </si>
  <si>
    <t>Payroll</t>
  </si>
  <si>
    <t>Computer Hardware/Software Support</t>
  </si>
  <si>
    <t>Data Processing</t>
  </si>
  <si>
    <t>Purchased Services Subtotal</t>
  </si>
  <si>
    <t>Facilities and Space Costs (34-36)</t>
  </si>
  <si>
    <t>Gas</t>
  </si>
  <si>
    <t>Electric</t>
  </si>
  <si>
    <t>Oil</t>
  </si>
  <si>
    <t>Janitorial</t>
  </si>
  <si>
    <t>Trash Removal</t>
  </si>
  <si>
    <t>Snow Removal</t>
  </si>
  <si>
    <t>Facilities and Spaces Costs Subtotal</t>
  </si>
  <si>
    <t>Workman’s Compensation Insurance</t>
  </si>
  <si>
    <t>Insurance Subtotal</t>
  </si>
  <si>
    <t>Audit Costs (21)</t>
  </si>
  <si>
    <t>Off-Site Record Storage Costs (68)</t>
  </si>
  <si>
    <t>TOTAL Hours Worked per Year</t>
    <phoneticPr fontId="4" type="noConversion"/>
  </si>
  <si>
    <t>Projected Annual Reimbursement (from #1)</t>
    <phoneticPr fontId="4" type="noConversion"/>
  </si>
  <si>
    <t>a.</t>
    <phoneticPr fontId="4" type="noConversion"/>
  </si>
  <si>
    <t>b.</t>
    <phoneticPr fontId="4" type="noConversion"/>
  </si>
  <si>
    <t>c.</t>
    <phoneticPr fontId="4" type="noConversion"/>
  </si>
  <si>
    <t>Equipment Costs – Direct Expensing  (33-34)</t>
  </si>
  <si>
    <t>Travel Costs (76-79)</t>
  </si>
  <si>
    <t>Participant Training and Other Participant Support Costs (64-66)</t>
  </si>
  <si>
    <t>Depreciation of Equipment</t>
  </si>
  <si>
    <t>Depreciation/Use Allowance Subtotal</t>
  </si>
  <si>
    <t>Facility Monitoring</t>
  </si>
  <si>
    <t>Local Travel</t>
  </si>
  <si>
    <t>Travel Costs Subtotal</t>
  </si>
  <si>
    <t>Pagers</t>
  </si>
  <si>
    <t>Internet Access</t>
  </si>
  <si>
    <t>Postage</t>
  </si>
  <si>
    <t>Communication Costs Subtotal</t>
  </si>
  <si>
    <t>Materials and Supplies (62)</t>
  </si>
  <si>
    <t>Miscellaneous Costs Subtotal</t>
  </si>
  <si>
    <t>Total Direct Costs</t>
  </si>
  <si>
    <t>#2</t>
    <phoneticPr fontId="4" type="noConversion"/>
  </si>
  <si>
    <t>#1</t>
    <phoneticPr fontId="4" type="noConversion"/>
  </si>
  <si>
    <t>Purchased Services - Other (67-68)</t>
  </si>
  <si>
    <t>Employee Name &amp; Title</t>
  </si>
  <si>
    <t>Ave. Hours per Week on CACFP Duties</t>
  </si>
  <si>
    <t>Weeks of Work per Year</t>
  </si>
  <si>
    <t>Hourly Wages</t>
  </si>
  <si>
    <t>Total</t>
  </si>
  <si>
    <t>TOTAL</t>
  </si>
  <si>
    <t>CACFP-Related Annual Wages</t>
    <phoneticPr fontId="4" type="noConversion"/>
  </si>
  <si>
    <t>Provider Training</t>
  </si>
  <si>
    <t>Outside Speakers</t>
  </si>
  <si>
    <t>Refreshments</t>
  </si>
  <si>
    <t>Training Materials</t>
  </si>
  <si>
    <t>Calendar Keepers</t>
  </si>
  <si>
    <t>Nutrition Education Materials</t>
  </si>
  <si>
    <t>Appeals Costs</t>
  </si>
  <si>
    <t>Telephone (Long Distance)</t>
  </si>
  <si>
    <t>Fax</t>
  </si>
  <si>
    <t>Cell Phones</t>
  </si>
  <si>
    <t>Indirect Costs (12-13)</t>
  </si>
  <si>
    <t>Total Administrative Budget</t>
  </si>
  <si>
    <t>Participant Training and Other Participant Support Costs Subtotal</t>
  </si>
  <si>
    <t>Source of Non-CACFP Funds</t>
  </si>
  <si>
    <t>Line Item (Reference Pages in FNS Financial Management Instruction)</t>
  </si>
  <si>
    <t>Budgeted CACFP-Funded Administrative Costs (from #2)</t>
  </si>
  <si>
    <t xml:space="preserve">Total Unfunded Costs </t>
  </si>
  <si>
    <t>Non-CACFP/Non-USDA Funding Source for Payment of Overclaims:</t>
  </si>
  <si>
    <t>e.</t>
  </si>
  <si>
    <t>d.</t>
  </si>
  <si>
    <t>f.</t>
  </si>
  <si>
    <t>h.</t>
  </si>
  <si>
    <t>Total Projected Revenue (Reimbursements Plus Carryover)</t>
  </si>
  <si>
    <t>If costs exceed reimbursements (e &lt; $0) - go to f.</t>
    <phoneticPr fontId="4" type="noConversion"/>
  </si>
  <si>
    <t xml:space="preserve">If reimbursements exceed costs (e &gt; $0) - go to g. </t>
    <phoneticPr fontId="4" type="noConversion"/>
  </si>
  <si>
    <t xml:space="preserve">Specify whether Estimated or Actual: </t>
  </si>
  <si>
    <t>Reimbursement Classification</t>
  </si>
  <si>
    <t>Free</t>
  </si>
  <si>
    <t>Reduced</t>
  </si>
  <si>
    <t>Paid</t>
  </si>
  <si>
    <t>Breakfast</t>
  </si>
  <si>
    <t>Snack</t>
  </si>
  <si>
    <t>Cash-in-Lieu</t>
  </si>
  <si>
    <t>AM Snack</t>
  </si>
  <si>
    <t>Lunch</t>
  </si>
  <si>
    <t>PM Snack</t>
  </si>
  <si>
    <t>Supper</t>
  </si>
  <si>
    <t>#1</t>
    <phoneticPr fontId="2" type="noConversion"/>
  </si>
  <si>
    <t>Estimated Administrative Reimbursement Allowance for Sponsors of Centers</t>
    <phoneticPr fontId="2" type="noConversion"/>
  </si>
  <si>
    <t>Total Estimated Annual Reimbursement</t>
    <phoneticPr fontId="2" type="noConversion"/>
  </si>
  <si>
    <t>Estimated Annual Administrative Allowance</t>
    <phoneticPr fontId="2" type="noConversion"/>
  </si>
  <si>
    <t>#2</t>
    <phoneticPr fontId="2" type="noConversion"/>
  </si>
  <si>
    <t>Line Item</t>
  </si>
  <si>
    <t>Food</t>
  </si>
  <si>
    <t>Utilities</t>
  </si>
  <si>
    <t>Equipment Rental</t>
  </si>
  <si>
    <t xml:space="preserve">Other – Specify: </t>
  </si>
  <si>
    <t>Total:</t>
  </si>
  <si>
    <t>#3</t>
    <phoneticPr fontId="2" type="noConversion"/>
  </si>
  <si>
    <t>Proposed Facility Administrative Budget</t>
    <phoneticPr fontId="2" type="noConversion"/>
  </si>
  <si>
    <t>Administrative Labor – Benefits and Other Compensation (42-58)</t>
  </si>
  <si>
    <t>Memberships, Subscriptions and Professional Organization Activities Subtotal</t>
  </si>
  <si>
    <t xml:space="preserve">Insurance   </t>
  </si>
  <si>
    <t>Legal Expenses and Other Professional Services (58)</t>
  </si>
  <si>
    <t>Equipment Maintenance</t>
  </si>
  <si>
    <t>#4</t>
  </si>
  <si>
    <t>#4-i</t>
  </si>
  <si>
    <t>For Sponsors of Affiliated Facilities and/or Unaffiliated with Non-Cash Agreements</t>
    <phoneticPr fontId="2" type="noConversion"/>
  </si>
  <si>
    <t>a.</t>
    <phoneticPr fontId="2" type="noConversion"/>
  </si>
  <si>
    <t>Budgeted CACFP-Funded Food Service Costs (from #2)</t>
  </si>
  <si>
    <t>b.</t>
    <phoneticPr fontId="2" type="noConversion"/>
  </si>
  <si>
    <t>Budgeted CACFP-Funded Facility Administrative Costs (from #3)</t>
  </si>
  <si>
    <t>c.</t>
    <phoneticPr fontId="2" type="noConversion"/>
  </si>
  <si>
    <t>Projected Total Annual Reimbursement (from #1)</t>
    <phoneticPr fontId="2" type="noConversion"/>
  </si>
  <si>
    <t>d.</t>
    <phoneticPr fontId="2" type="noConversion"/>
  </si>
  <si>
    <t>Projected Annual Administrative Allowance (from #1)</t>
    <phoneticPr fontId="2" type="noConversion"/>
  </si>
  <si>
    <t>e.</t>
    <phoneticPr fontId="2" type="noConversion"/>
  </si>
  <si>
    <t>Projected Reimbursements Less CACFP-Funded Food Service Costs</t>
  </si>
  <si>
    <t>If costs equal or exceed reimbursements (e &lt;/= $0) - go to f.</t>
  </si>
  <si>
    <t>If reimbursements exceed costs (e &gt; $0) - go to g.</t>
  </si>
  <si>
    <t>f.</t>
    <phoneticPr fontId="2" type="noConversion"/>
  </si>
  <si>
    <t xml:space="preserve">Total Unfunded Food Service Costs </t>
  </si>
  <si>
    <t>Total Unfunded Administrative Costs</t>
    <phoneticPr fontId="2" type="noConversion"/>
  </si>
  <si>
    <t>Total Unfunded Costs</t>
    <phoneticPr fontId="2" type="noConversion"/>
  </si>
  <si>
    <t>g.</t>
    <phoneticPr fontId="2" type="noConversion"/>
  </si>
  <si>
    <t xml:space="preserve">Cash Balance </t>
  </si>
  <si>
    <t>Balance Available to Offset Administrative Costs</t>
    <phoneticPr fontId="2" type="noConversion"/>
  </si>
  <si>
    <t>Does Available Balance Exceed the Projected Annual Administrative Allowance?</t>
    <phoneticPr fontId="2" type="noConversion"/>
  </si>
  <si>
    <t>If yes, contact the State Agency.</t>
  </si>
  <si>
    <t>If no, go to  h.</t>
  </si>
  <si>
    <t>h.</t>
    <phoneticPr fontId="2" type="noConversion"/>
  </si>
  <si>
    <t>Projected Balance Available to Offset Administrative Costs Less Costs</t>
    <phoneticPr fontId="2" type="noConversion"/>
  </si>
  <si>
    <t>If costs exceed reimbursements (h &lt; $0) - go to i.</t>
    <phoneticPr fontId="2" type="noConversion"/>
  </si>
  <si>
    <t>If reimbursements exceed costs (h &gt; $0) - Contact the State Agency.</t>
    <phoneticPr fontId="2" type="noConversion"/>
  </si>
  <si>
    <t>i.</t>
    <phoneticPr fontId="2" type="noConversion"/>
  </si>
  <si>
    <t>Total Unfunded Administrative Costs</t>
  </si>
  <si>
    <t>j.</t>
  </si>
  <si>
    <t>#4-ii</t>
  </si>
  <si>
    <t>For Sponsors of Unaffiliated Facilities with Cash Agreements (i.e. sponsors that do not incur food service costs)</t>
  </si>
  <si>
    <t>Projected Administrative Allowance Less CACFP-Funded Administrative Costs</t>
  </si>
  <si>
    <t>If costs exceed reimbursements (c &lt; $0) - go to d.</t>
    <phoneticPr fontId="2" type="noConversion"/>
  </si>
  <si>
    <t>If reimbursements exceed costs (c &gt; $0) - Contact the State Agency.</t>
    <phoneticPr fontId="2" type="noConversion"/>
  </si>
  <si>
    <t>Line Item Total</t>
  </si>
  <si>
    <t>TOTAL :</t>
  </si>
  <si>
    <t>CACFP-Related Employer Paid Taxes, Benefits, &amp; Other Compensation</t>
  </si>
  <si>
    <t>CACFP-Related Annual Wages (Before Deductions)</t>
  </si>
  <si>
    <t>TOTAL Hours Worked per Year</t>
    <phoneticPr fontId="0" type="noConversion"/>
  </si>
  <si>
    <t>Difference (Reimbursements Minus Costs)</t>
  </si>
  <si>
    <t xml:space="preserve">Estimated Monthly CACFP Reimbursement </t>
  </si>
  <si>
    <t>CACFP Funded</t>
  </si>
  <si>
    <t>Transportation***</t>
  </si>
  <si>
    <t>Telephone/Internet***</t>
  </si>
  <si>
    <t>Office Supplies***</t>
  </si>
  <si>
    <t>Utilities for Office Space**</t>
  </si>
  <si>
    <t>Rent/Mortgage for Office Space**</t>
  </si>
  <si>
    <t>Administrative Labor*</t>
  </si>
  <si>
    <t>Vehicle Rental or Maintenance***</t>
  </si>
  <si>
    <t>Utilities**</t>
  </si>
  <si>
    <t>Kitchen Rental or Rent/Mortgage for Kitchen Space**</t>
  </si>
  <si>
    <t>Food Service Labor*</t>
  </si>
  <si>
    <t xml:space="preserve">Proposed Food Service Budget </t>
  </si>
  <si>
    <t>Total Estimate</t>
  </si>
  <si>
    <t xml:space="preserve">Local </t>
  </si>
  <si>
    <t>Cash in Lieu</t>
  </si>
  <si>
    <t>Operational Reimbursement</t>
  </si>
  <si>
    <t>Meal Type</t>
  </si>
  <si>
    <t>Local5 - Healthy Tots</t>
  </si>
  <si>
    <t>Add10 - Healthy Tots</t>
  </si>
  <si>
    <t>Reimbursement</t>
  </si>
  <si>
    <t>Meals Served</t>
  </si>
  <si>
    <t>Total Enrollment</t>
  </si>
  <si>
    <t>Reduced-Price</t>
  </si>
  <si>
    <t>Blended Rates</t>
  </si>
  <si>
    <t xml:space="preserve">Full Day4 HTA </t>
  </si>
  <si>
    <t>Local 5</t>
  </si>
  <si>
    <t>Federal</t>
  </si>
  <si>
    <t>Full Day 4 HTA</t>
  </si>
  <si>
    <t>(Provide the total No. of participants for each eligibility category for during this claim period)</t>
  </si>
  <si>
    <t>Add 10</t>
  </si>
  <si>
    <t xml:space="preserve"> Supper</t>
  </si>
  <si>
    <t>Combined Reimbursement Estimate</t>
  </si>
  <si>
    <t>Total Annual CACFP Budget</t>
  </si>
  <si>
    <t xml:space="preserve">Estimated Annual CACFP Reimbursement </t>
  </si>
  <si>
    <t>Estimated Annual CACFP Food Service Budget</t>
  </si>
  <si>
    <t>Estimated Annual CACFP Administrative Budget</t>
  </si>
  <si>
    <t>CACFP Budget Summary</t>
  </si>
  <si>
    <t>CACFP Budget Details</t>
  </si>
  <si>
    <t>Non-CACFP Funded Amount</t>
  </si>
  <si>
    <t>#1</t>
  </si>
  <si>
    <t xml:space="preserve">Food </t>
  </si>
  <si>
    <r>
      <t xml:space="preserve">Non-Food Supplies </t>
    </r>
    <r>
      <rPr>
        <i/>
        <sz val="12"/>
        <color indexed="8"/>
        <rFont val="Calibri"/>
        <family val="2"/>
      </rPr>
      <t>(Cleaning products used in food preparation and service areas, dishes, utensils, etc.)</t>
    </r>
  </si>
  <si>
    <r>
      <t xml:space="preserve">Transportation or Delivery Expenses </t>
    </r>
    <r>
      <rPr>
        <i/>
        <sz val="12"/>
        <color indexed="8"/>
        <rFont val="Calibri"/>
        <family val="2"/>
      </rPr>
      <t>(Gas, etc.)***</t>
    </r>
  </si>
  <si>
    <r>
      <rPr>
        <b/>
        <sz val="12"/>
        <color indexed="8"/>
        <rFont val="Calibri"/>
        <family val="2"/>
      </rPr>
      <t xml:space="preserve">Proposed Administrative Budget   </t>
    </r>
    <r>
      <rPr>
        <i/>
        <sz val="12"/>
        <color indexed="8"/>
        <rFont val="Calibri"/>
        <family val="2"/>
      </rPr>
      <t xml:space="preserve">                                                                                                                                                                                                                                 Include expenses associated with administering the CACFP only. Do not report the total cost to your organization for overhead expenses or shared costs that support other programming areas; report only the portion of the cost associated with CACFP. The share of the cost must be associated with use or benefit to the CACFP. Contact your CACFP Specialist for more information on allocating shared costs.</t>
    </r>
  </si>
  <si>
    <t xml:space="preserve">Include expenses associated with providing CACFP meals to eligible participants only. Do not report the total cost of the organization's overhead expenses or shared costs that support other programming areas; report only the portion of the cost associated with CACFP. The share of the cost must be associated with use or benefit to the CACFP. Contact your CACFP Specialist for more information on allocating shared costs. </t>
  </si>
  <si>
    <t>FY20 Reimbursement Rates</t>
  </si>
  <si>
    <r>
      <t xml:space="preserve">i. Food Service Labor Budget Worksheet </t>
    </r>
    <r>
      <rPr>
        <i/>
        <sz val="14"/>
        <color indexed="8"/>
        <rFont val="Calibri"/>
        <family val="2"/>
      </rPr>
      <t>(insert additional lines for additional employees if necessary)</t>
    </r>
  </si>
  <si>
    <r>
      <t xml:space="preserve">ii. Administrative Labor Cost Worksheet </t>
    </r>
    <r>
      <rPr>
        <i/>
        <sz val="14"/>
        <color indexed="8"/>
        <rFont val="Calibri"/>
        <family val="2"/>
      </rPr>
      <t>(insert additional lines for additional employees if necessary)</t>
    </r>
  </si>
  <si>
    <r>
      <t xml:space="preserve">ii. Facility Sponsorship Administrative Labor Cost Worksheet </t>
    </r>
    <r>
      <rPr>
        <i/>
        <sz val="14"/>
        <color indexed="8"/>
        <rFont val="Calibri"/>
        <family val="2"/>
      </rPr>
      <t>(insert additional lines for additional employees if necessary)</t>
    </r>
  </si>
  <si>
    <r>
      <t xml:space="preserve">ii. Family Day Care Home Sponsorship Administrative Labor Cost Worksheet </t>
    </r>
    <r>
      <rPr>
        <i/>
        <sz val="14"/>
        <color indexed="8"/>
        <rFont val="Calibri"/>
        <family val="2"/>
      </rPr>
      <t>(insert additional lines for additional employees if necessary)</t>
    </r>
  </si>
  <si>
    <t>Percentage of Annual Employer Paid Taxes, Fringe Benefits, &amp; Other Compensation</t>
  </si>
  <si>
    <t>CACFP-Related Employer Paid Taxes, Fringe Benefits, &amp; Other Compensation</t>
  </si>
  <si>
    <r>
      <t>Total Estimated Monthly Reimbursement for All Sponsored Facilities</t>
    </r>
    <r>
      <rPr>
        <i/>
        <sz val="12"/>
        <color indexed="8"/>
        <rFont val="Calibri"/>
        <family val="2"/>
      </rPr>
      <t xml:space="preserve"> - See Estimated Monthly Reimbursement Worksheet</t>
    </r>
  </si>
  <si>
    <r>
      <t xml:space="preserve">Months of Operation
</t>
    </r>
    <r>
      <rPr>
        <i/>
        <sz val="12"/>
        <color indexed="8"/>
        <rFont val="Calibri"/>
        <family val="2"/>
      </rPr>
      <t>If year-round, enter 12.
If at-risk or partial year, enter number of months.</t>
    </r>
  </si>
  <si>
    <r>
      <t xml:space="preserve">Administrative Fee (Percentage)
</t>
    </r>
    <r>
      <rPr>
        <i/>
        <sz val="12"/>
        <color indexed="8"/>
        <rFont val="Calibri"/>
        <family val="2"/>
      </rPr>
      <t>For sponsors of unaffiated facilities with cash agreements</t>
    </r>
  </si>
  <si>
    <r>
      <t xml:space="preserve">Proposed Food Service Budget </t>
    </r>
    <r>
      <rPr>
        <b/>
        <i/>
        <sz val="14"/>
        <color theme="0"/>
        <rFont val="Calibri"/>
        <family val="2"/>
      </rPr>
      <t>(if applicable)</t>
    </r>
  </si>
  <si>
    <r>
      <rPr>
        <sz val="12"/>
        <color indexed="10"/>
        <rFont val="Calibri"/>
        <family val="2"/>
      </rPr>
      <t>*</t>
    </r>
    <r>
      <rPr>
        <sz val="12"/>
        <color indexed="8"/>
        <rFont val="Calibri"/>
        <family val="2"/>
      </rPr>
      <t>Incentive Payments and Awards</t>
    </r>
  </si>
  <si>
    <r>
      <rPr>
        <sz val="12"/>
        <color indexed="10"/>
        <rFont val="Calibri"/>
        <family val="2"/>
      </rPr>
      <t>*</t>
    </r>
    <r>
      <rPr>
        <sz val="12"/>
        <color indexed="8"/>
        <rFont val="Calibri"/>
        <family val="2"/>
      </rPr>
      <t xml:space="preserve">Other </t>
    </r>
    <r>
      <rPr>
        <i/>
        <sz val="12"/>
        <color indexed="8"/>
        <rFont val="Calibri"/>
        <family val="2"/>
      </rPr>
      <t>(specify)</t>
    </r>
    <r>
      <rPr>
        <sz val="12"/>
        <color indexed="8"/>
        <rFont val="Calibri"/>
        <family val="2"/>
      </rPr>
      <t xml:space="preserve">: </t>
    </r>
  </si>
  <si>
    <r>
      <rPr>
        <sz val="12"/>
        <color indexed="10"/>
        <rFont val="Calibri"/>
        <family val="2"/>
      </rPr>
      <t>*</t>
    </r>
    <r>
      <rPr>
        <sz val="12"/>
        <color indexed="8"/>
        <rFont val="Calibri"/>
        <family val="2"/>
      </rPr>
      <t xml:space="preserve">Other </t>
    </r>
    <r>
      <rPr>
        <i/>
        <sz val="12"/>
        <color indexed="8"/>
        <rFont val="Calibri"/>
        <family val="2"/>
      </rPr>
      <t>(specify)</t>
    </r>
    <r>
      <rPr>
        <sz val="12"/>
        <color indexed="8"/>
        <rFont val="Calibri"/>
        <family val="2"/>
      </rPr>
      <t>:</t>
    </r>
  </si>
  <si>
    <t>*(i.e. acquisition costs in excess of $5,000) - Itemize and attach procurement documentation</t>
  </si>
  <si>
    <r>
      <t xml:space="preserve">Organization Mileage Allowance </t>
    </r>
    <r>
      <rPr>
        <i/>
        <sz val="12"/>
        <rFont val="Calibri"/>
        <family val="2"/>
      </rPr>
      <t xml:space="preserve">(if applicable): </t>
    </r>
    <r>
      <rPr>
        <sz val="12"/>
        <rFont val="Calibri"/>
        <family val="2"/>
      </rPr>
      <t>$__________/mile</t>
    </r>
  </si>
  <si>
    <r>
      <t xml:space="preserve">Out of Town Travel </t>
    </r>
    <r>
      <rPr>
        <i/>
        <sz val="12"/>
        <rFont val="Calibri"/>
        <family val="2"/>
      </rPr>
      <t>(excluding conferences – see conference section)</t>
    </r>
  </si>
  <si>
    <r>
      <t xml:space="preserve">Durable Supplies </t>
    </r>
    <r>
      <rPr>
        <i/>
        <sz val="12"/>
        <rFont val="Calibri"/>
        <family val="2"/>
      </rPr>
      <t>(i.e. equipment acquisition costs less than $5000)</t>
    </r>
  </si>
  <si>
    <r>
      <t xml:space="preserve">*Other(s) </t>
    </r>
    <r>
      <rPr>
        <i/>
        <sz val="12"/>
        <rFont val="Calibri"/>
        <family val="2"/>
      </rPr>
      <t>(specify):</t>
    </r>
  </si>
  <si>
    <t>*TLC Newsletter</t>
  </si>
  <si>
    <r>
      <t xml:space="preserve">*Other(s) </t>
    </r>
    <r>
      <rPr>
        <i/>
        <sz val="12"/>
        <rFont val="Calibri"/>
        <family val="2"/>
      </rPr>
      <t>(specify)</t>
    </r>
    <r>
      <rPr>
        <sz val="12"/>
        <rFont val="Calibri"/>
        <family val="2"/>
      </rPr>
      <t>:</t>
    </r>
  </si>
  <si>
    <t>*Facility Licensing Standards Costs (27-29)</t>
  </si>
  <si>
    <t>*Contribution and Donation Costs (24)</t>
  </si>
  <si>
    <t>*Interest, Fundraising, and Other Financial Costs (38-41)</t>
  </si>
  <si>
    <t>*Management Studies (61)</t>
  </si>
  <si>
    <t>*Proposal Costs (66-67)</t>
  </si>
  <si>
    <t>*Termination Costs (75-76)</t>
  </si>
  <si>
    <t>Proposed Budget Costs and Estimated Reimbursements Summary</t>
  </si>
  <si>
    <t>*National CACFP Sponsors Association (NCA)</t>
  </si>
  <si>
    <t>#2</t>
  </si>
  <si>
    <t>Administrative Reimbursement Projection for Family Day Care Home Sponsors</t>
  </si>
  <si>
    <r>
      <t xml:space="preserve">Ranges for Estimated Number of Homes </t>
    </r>
    <r>
      <rPr>
        <sz val="12"/>
        <color theme="1"/>
        <rFont val="Calibri"/>
        <family val="2"/>
        <scheme val="minor"/>
      </rPr>
      <t xml:space="preserve">- </t>
    </r>
    <r>
      <rPr>
        <i/>
        <sz val="12"/>
        <color indexed="8"/>
        <rFont val="Calibri"/>
        <family val="2"/>
      </rPr>
      <t>Enter projected number of sponsored homes for this fiscal year in column C in the row corresponding to the appropriate range. Insert the estimate in ONLY ONE row.</t>
    </r>
  </si>
  <si>
    <t>1 - 50 homes</t>
  </si>
  <si>
    <t>*National CACFP Sponsors Association (NCA) Conference</t>
  </si>
  <si>
    <t>*Day Care Home Licensing Standards Costs (27-29)</t>
  </si>
  <si>
    <t>*Legal Expenses and Other Professional Services (58)</t>
  </si>
  <si>
    <t>Carryover of Administrative Funds from Prior Fiscal Year</t>
  </si>
  <si>
    <t>No. of operating Days (in estimated month)</t>
  </si>
  <si>
    <t xml:space="preserve">Estimated Monthly Meals Claimed &amp; Reimbursement </t>
  </si>
  <si>
    <t>Total Monthly Reimbursement</t>
  </si>
  <si>
    <t>Amount of total non-CACFP contingency funds</t>
  </si>
  <si>
    <t>How much of the line item will be paid with CACFP funds?</t>
  </si>
  <si>
    <t>How much of the line item will be paid with "other" funds?</t>
  </si>
  <si>
    <t xml:space="preserve">Food Service Management Company Contract            </t>
  </si>
  <si>
    <t>*Incentive Payments and Awards</t>
  </si>
  <si>
    <r>
      <t xml:space="preserve">*Other </t>
    </r>
    <r>
      <rPr>
        <i/>
        <sz val="12"/>
        <rFont val="Calibri"/>
        <family val="2"/>
      </rPr>
      <t>(specify)</t>
    </r>
    <r>
      <rPr>
        <sz val="12"/>
        <rFont val="Calibri"/>
        <family val="2"/>
      </rPr>
      <t xml:space="preserve">: </t>
    </r>
  </si>
  <si>
    <t>Projected Revenue Less Costs</t>
  </si>
  <si>
    <r>
      <t>Months of Operation
(</t>
    </r>
    <r>
      <rPr>
        <i/>
        <sz val="12"/>
        <color indexed="8"/>
        <rFont val="Calibri"/>
        <family val="2"/>
      </rPr>
      <t>If year-round, enter 12.
If at-risk or partial year, enter number of months.)</t>
    </r>
  </si>
  <si>
    <r>
      <t xml:space="preserve">Transportation or Delivery Expenses </t>
    </r>
    <r>
      <rPr>
        <i/>
        <sz val="12"/>
        <color indexed="8"/>
        <rFont val="Calibri"/>
        <family val="2"/>
      </rPr>
      <t>(Gas mileage, etc.)</t>
    </r>
  </si>
  <si>
    <r>
      <t xml:space="preserve">Organization Mileage Allowance </t>
    </r>
    <r>
      <rPr>
        <i/>
        <sz val="12"/>
        <rFont val="Calibri"/>
        <family val="2"/>
      </rPr>
      <t xml:space="preserve">(if applicable): </t>
    </r>
    <r>
      <rPr>
        <sz val="12"/>
        <rFont val="Calibri"/>
        <family val="2"/>
      </rPr>
      <t>$_________/mile</t>
    </r>
  </si>
  <si>
    <t>rev. 11/1/19</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</si>
</sst>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43" formatCode="_(* #,##0.00_);_(* \(#,##0.00\);_(* &quot;-&quot;??_);_(@_)"/>
    <numFmt numFmtId="164" formatCode="_(&quot;$&quot;* #,##0.0000_);_(&quot;$&quot;* \(#,##0.0000\);_(&quot;$&quot;* &quot;-&quot;????_);_(@_)"/>
    <numFmt numFmtId="165" formatCode="\$###0.0000;\$###0.0000"/>
    <numFmt numFmtId="166" formatCode="\$###0.00;\$###0.00"/>
    <numFmt numFmtId="167" formatCode="###0;###0"/>
    <numFmt numFmtId="168" formatCode="&quot;$&quot;#,##0.00"/>
    <numFmt numFmtId="169" formatCode="_([$$-409]* #,##0.00_);_([$$-409]* \(#,##0.00\);_([$$-409]* &quot;-&quot;??_);_(@_)"/>
    <numFmt numFmtId="170" formatCode="[&lt;=9999999]###\-####;\(###\)\ ###\-####"/>
    <numFmt numFmtId="171" formatCode="00000"/>
    <numFmt numFmtId="172" formatCode="_(&quot;$&quot;* #,##0.00000_);_(&quot;$&quot;* \(#,##0.00000\);_(&quot;$&quot;* &quot;-&quot;??_);_(@_)"/>
  </numFmts>
  <fonts count="103" x14ac:knownFonts="1">
    <font>
      <sz val="11"/>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8"/>
      <name val="Verdana"/>
      <family val="2"/>
    </font>
    <font>
      <sz val="11"/>
      <color indexed="8"/>
      <name val="Calibri"/>
      <family val="2"/>
    </font>
    <font>
      <b/>
      <sz val="11"/>
      <color indexed="8"/>
      <name val="Calibri"/>
      <family val="2"/>
    </font>
    <font>
      <b/>
      <sz val="11"/>
      <name val="Calibri"/>
      <family val="2"/>
    </font>
    <font>
      <i/>
      <sz val="11"/>
      <color theme="1"/>
      <name val="Calibri"/>
      <family val="2"/>
      <scheme val="minor"/>
    </font>
    <font>
      <sz val="11"/>
      <color theme="1"/>
      <name val="Calibri"/>
      <family val="2"/>
    </font>
    <font>
      <sz val="11"/>
      <name val="Calibri"/>
      <family val="2"/>
      <scheme val="minor"/>
    </font>
    <font>
      <b/>
      <sz val="12"/>
      <color indexed="8"/>
      <name val="Calibri"/>
      <family val="2"/>
    </font>
    <font>
      <b/>
      <sz val="11"/>
      <color theme="1"/>
      <name val="Calibri"/>
      <family val="2"/>
    </font>
    <font>
      <sz val="12"/>
      <color theme="1"/>
      <name val="Arial"/>
      <family val="2"/>
    </font>
    <font>
      <sz val="12"/>
      <color theme="0"/>
      <name val="Arial"/>
      <family val="2"/>
    </font>
    <font>
      <sz val="18"/>
      <color theme="0"/>
      <name val="Times New Roman"/>
      <family val="1"/>
    </font>
    <font>
      <sz val="10"/>
      <color rgb="FF000000"/>
      <name val="Times New Roman"/>
      <family val="1"/>
    </font>
    <font>
      <b/>
      <sz val="18"/>
      <color theme="0"/>
      <name val="Times New Roman"/>
      <family val="1"/>
    </font>
    <font>
      <sz val="16"/>
      <color theme="0"/>
      <name val="Times New Roman"/>
      <family val="1"/>
    </font>
    <font>
      <sz val="16"/>
      <color theme="0"/>
      <name val="Arial"/>
      <family val="2"/>
    </font>
    <font>
      <b/>
      <sz val="18"/>
      <color theme="1"/>
      <name val="Calibri"/>
      <family val="2"/>
      <scheme val="minor"/>
    </font>
    <font>
      <b/>
      <sz val="16"/>
      <color theme="1"/>
      <name val="Arial"/>
      <family val="2"/>
    </font>
    <font>
      <sz val="18"/>
      <color theme="1"/>
      <name val="Arial"/>
      <family val="2"/>
    </font>
    <font>
      <sz val="10"/>
      <color indexed="8"/>
      <name val="Arial"/>
      <family val="2"/>
    </font>
    <font>
      <sz val="16"/>
      <color indexed="8"/>
      <name val="Arial"/>
      <family val="2"/>
    </font>
    <font>
      <b/>
      <sz val="18"/>
      <color indexed="8"/>
      <name val="Arial"/>
      <family val="2"/>
    </font>
    <font>
      <sz val="18"/>
      <color indexed="8"/>
      <name val="Arial"/>
      <family val="2"/>
    </font>
    <font>
      <sz val="36"/>
      <color indexed="8"/>
      <name val="Arial"/>
      <family val="2"/>
    </font>
    <font>
      <b/>
      <sz val="26"/>
      <color indexed="8"/>
      <name val="Arial"/>
      <family val="2"/>
    </font>
    <font>
      <sz val="18"/>
      <color theme="0"/>
      <name val="Arial"/>
      <family val="2"/>
    </font>
    <font>
      <sz val="12"/>
      <name val="Arial"/>
      <family val="2"/>
    </font>
    <font>
      <b/>
      <sz val="22"/>
      <color theme="1"/>
      <name val="Calibri"/>
      <family val="2"/>
      <scheme val="minor"/>
    </font>
    <font>
      <sz val="22"/>
      <color theme="1"/>
      <name val="Calibri"/>
      <family val="2"/>
      <scheme val="minor"/>
    </font>
    <font>
      <b/>
      <sz val="22"/>
      <color theme="1"/>
      <name val="Arial"/>
      <family val="2"/>
    </font>
    <font>
      <b/>
      <sz val="20"/>
      <color theme="0"/>
      <name val="Times New Roman"/>
      <family val="1"/>
    </font>
    <font>
      <b/>
      <sz val="18"/>
      <name val="Times New Roman"/>
      <family val="1"/>
    </font>
    <font>
      <sz val="20"/>
      <color theme="1"/>
      <name val="Arial"/>
      <family val="2"/>
    </font>
    <font>
      <sz val="20"/>
      <name val="Arial"/>
      <family val="2"/>
    </font>
    <font>
      <sz val="22"/>
      <color rgb="FF000000"/>
      <name val="Times New Roman"/>
      <family val="1"/>
    </font>
    <font>
      <sz val="18"/>
      <name val="Times New Roman"/>
      <family val="1"/>
    </font>
    <font>
      <sz val="16"/>
      <name val="Arial"/>
      <family val="2"/>
    </font>
    <font>
      <b/>
      <sz val="16"/>
      <name val="Arial"/>
      <family val="2"/>
    </font>
    <font>
      <b/>
      <sz val="18"/>
      <color theme="1"/>
      <name val="Arial"/>
      <family val="2"/>
    </font>
    <font>
      <b/>
      <sz val="22"/>
      <color theme="0"/>
      <name val="Arial"/>
      <family val="2"/>
    </font>
    <font>
      <sz val="18"/>
      <color theme="1"/>
      <name val="Calibri"/>
      <family val="2"/>
      <scheme val="minor"/>
    </font>
    <font>
      <sz val="16"/>
      <color theme="1"/>
      <name val="Arial"/>
      <family val="2"/>
    </font>
    <font>
      <b/>
      <sz val="22"/>
      <name val="Times New Roman"/>
      <family val="1"/>
    </font>
    <font>
      <sz val="22"/>
      <color theme="1"/>
      <name val="Arial"/>
      <family val="2"/>
    </font>
    <font>
      <b/>
      <u/>
      <sz val="18"/>
      <color theme="1"/>
      <name val="Arial"/>
      <family val="2"/>
    </font>
    <font>
      <u/>
      <sz val="18"/>
      <color theme="1"/>
      <name val="Arial"/>
      <family val="2"/>
    </font>
    <font>
      <i/>
      <sz val="22"/>
      <color theme="1"/>
      <name val="Arial"/>
      <family val="2"/>
    </font>
    <font>
      <sz val="22"/>
      <name val="Arial"/>
      <family val="2"/>
    </font>
    <font>
      <sz val="28"/>
      <color theme="0"/>
      <name val="Calibri"/>
      <family val="2"/>
      <scheme val="minor"/>
    </font>
    <font>
      <sz val="18"/>
      <name val="Calibri"/>
      <family val="2"/>
      <scheme val="minor"/>
    </font>
    <font>
      <b/>
      <sz val="24"/>
      <name val="Arial"/>
      <family val="2"/>
    </font>
    <font>
      <b/>
      <sz val="26"/>
      <color theme="1"/>
      <name val="Arial"/>
      <family val="2"/>
    </font>
    <font>
      <b/>
      <sz val="26"/>
      <name val="Arial"/>
      <family val="2"/>
    </font>
    <font>
      <sz val="14"/>
      <color theme="1"/>
      <name val="Arial"/>
      <family val="2"/>
    </font>
    <font>
      <b/>
      <sz val="24"/>
      <color theme="1"/>
      <name val="Arial"/>
      <family val="2"/>
    </font>
    <font>
      <sz val="28"/>
      <color theme="1"/>
      <name val="Calibri"/>
      <family val="2"/>
      <scheme val="minor"/>
    </font>
    <font>
      <i/>
      <sz val="16"/>
      <name val="Arial"/>
      <family val="2"/>
    </font>
    <font>
      <b/>
      <sz val="20"/>
      <color indexed="8"/>
      <name val="Arial"/>
      <family val="2"/>
    </font>
    <font>
      <u/>
      <sz val="10"/>
      <color indexed="12"/>
      <name val="Arial"/>
      <family val="2"/>
    </font>
    <font>
      <u/>
      <sz val="20"/>
      <color indexed="12"/>
      <name val="Arial"/>
      <family val="2"/>
    </font>
    <font>
      <sz val="20"/>
      <color indexed="8"/>
      <name val="Arial"/>
      <family val="2"/>
    </font>
    <font>
      <b/>
      <sz val="17"/>
      <color indexed="8"/>
      <name val="Arial"/>
      <family val="2"/>
    </font>
    <font>
      <b/>
      <sz val="24"/>
      <color indexed="8"/>
      <name val="Arial"/>
      <family val="2"/>
    </font>
    <font>
      <sz val="22"/>
      <color theme="0"/>
      <name val="Calibri"/>
      <family val="2"/>
      <scheme val="minor"/>
    </font>
    <font>
      <b/>
      <u/>
      <sz val="16"/>
      <color indexed="8"/>
      <name val="Arial"/>
      <family val="2"/>
    </font>
    <font>
      <b/>
      <i/>
      <sz val="16"/>
      <color indexed="8"/>
      <name val="Arial"/>
      <family val="2"/>
    </font>
    <font>
      <b/>
      <sz val="12"/>
      <color theme="0"/>
      <name val="Arial"/>
      <family val="2"/>
    </font>
    <font>
      <b/>
      <sz val="16"/>
      <color indexed="81"/>
      <name val="Tahoma"/>
      <family val="2"/>
    </font>
    <font>
      <sz val="9"/>
      <color indexed="81"/>
      <name val="Tahoma"/>
      <family val="2"/>
    </font>
    <font>
      <b/>
      <sz val="22"/>
      <color indexed="81"/>
      <name val="Tahoma"/>
      <family val="2"/>
    </font>
    <font>
      <sz val="16"/>
      <color indexed="81"/>
      <name val="Tahoma"/>
      <family val="2"/>
    </font>
    <font>
      <sz val="14"/>
      <color indexed="81"/>
      <name val="Tahoma"/>
      <family val="2"/>
    </font>
    <font>
      <b/>
      <sz val="9"/>
      <color indexed="81"/>
      <name val="Tahoma"/>
      <family val="2"/>
    </font>
    <font>
      <b/>
      <sz val="18"/>
      <color indexed="81"/>
      <name val="Tahoma"/>
      <family val="2"/>
    </font>
    <font>
      <sz val="18"/>
      <color indexed="81"/>
      <name val="Tahoma"/>
      <family val="2"/>
    </font>
    <font>
      <sz val="18"/>
      <color theme="0"/>
      <name val="Calibri"/>
      <family val="2"/>
      <scheme val="minor"/>
    </font>
    <font>
      <i/>
      <sz val="18"/>
      <color theme="0"/>
      <name val="Calibri"/>
      <family val="2"/>
      <scheme val="minor"/>
    </font>
    <font>
      <b/>
      <sz val="16"/>
      <color theme="0"/>
      <name val="Calibri"/>
      <family val="2"/>
    </font>
    <font>
      <b/>
      <sz val="16"/>
      <color theme="0"/>
      <name val="Calibri"/>
      <family val="2"/>
      <scheme val="minor"/>
    </font>
    <font>
      <sz val="12"/>
      <color theme="1"/>
      <name val="Calibri"/>
      <family val="2"/>
      <scheme val="minor"/>
    </font>
    <font>
      <i/>
      <sz val="12"/>
      <color theme="1"/>
      <name val="Calibri"/>
      <family val="2"/>
      <scheme val="minor"/>
    </font>
    <font>
      <sz val="12"/>
      <color indexed="8"/>
      <name val="Calibri"/>
      <family val="2"/>
    </font>
    <font>
      <sz val="14"/>
      <color indexed="8"/>
      <name val="Calibri"/>
      <family val="2"/>
    </font>
    <font>
      <sz val="14"/>
      <color theme="1"/>
      <name val="Calibri"/>
      <family val="2"/>
      <scheme val="minor"/>
    </font>
    <font>
      <i/>
      <sz val="12"/>
      <color indexed="8"/>
      <name val="Calibri"/>
      <family val="2"/>
    </font>
    <font>
      <b/>
      <sz val="14"/>
      <color indexed="8"/>
      <name val="Calibri"/>
      <family val="2"/>
    </font>
    <font>
      <i/>
      <sz val="14"/>
      <color indexed="8"/>
      <name val="Calibri"/>
      <family val="2"/>
    </font>
    <font>
      <sz val="11"/>
      <color theme="0"/>
      <name val="Calibri"/>
      <family val="2"/>
      <scheme val="minor"/>
    </font>
    <font>
      <b/>
      <sz val="14"/>
      <color theme="0"/>
      <name val="Calibri"/>
      <family val="2"/>
    </font>
    <font>
      <b/>
      <i/>
      <sz val="14"/>
      <color theme="0"/>
      <name val="Calibri"/>
      <family val="2"/>
    </font>
    <font>
      <b/>
      <sz val="14"/>
      <color theme="0"/>
      <name val="Calibri"/>
      <family val="2"/>
      <scheme val="minor"/>
    </font>
    <font>
      <sz val="12"/>
      <color theme="1"/>
      <name val="Calibri"/>
      <family val="2"/>
    </font>
    <font>
      <sz val="12"/>
      <color indexed="10"/>
      <name val="Calibri"/>
      <family val="2"/>
    </font>
    <font>
      <i/>
      <sz val="12"/>
      <name val="Calibri"/>
      <family val="2"/>
    </font>
    <font>
      <sz val="12"/>
      <name val="Calibri"/>
      <family val="2"/>
    </font>
    <font>
      <sz val="12"/>
      <name val="Calibri"/>
      <family val="2"/>
      <scheme val="minor"/>
    </font>
    <font>
      <sz val="14"/>
      <color theme="0"/>
      <name val="Calibri"/>
      <family val="2"/>
      <scheme val="minor"/>
    </font>
    <font>
      <sz val="9"/>
      <color indexed="81"/>
      <name val="Tahoma"/>
      <charset val="1"/>
    </font>
    <font>
      <b/>
      <sz val="9"/>
      <color indexed="81"/>
      <name val="Tahoma"/>
      <charset val="1"/>
    </font>
  </fonts>
  <fills count="19">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rgb="FF1A08A0"/>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C0E399"/>
        <bgColor indexed="64"/>
      </patternFill>
    </fill>
    <fill>
      <patternFill patternType="solid">
        <fgColor rgb="FFD2DFEE"/>
        <bgColor indexed="64"/>
      </patternFill>
    </fill>
    <fill>
      <patternFill patternType="solid">
        <fgColor rgb="FF000099"/>
        <bgColor indexed="64"/>
      </patternFill>
    </fill>
    <fill>
      <patternFill patternType="solid">
        <fgColor rgb="FF0000AC"/>
        <bgColor indexed="64"/>
      </patternFill>
    </fill>
    <fill>
      <patternFill patternType="solid">
        <fgColor theme="4"/>
        <bgColor indexed="64"/>
      </patternFill>
    </fill>
    <fill>
      <patternFill patternType="solid">
        <fgColor theme="2" tint="-0.249977111117893"/>
        <bgColor indexed="64"/>
      </patternFill>
    </fill>
    <fill>
      <patternFill patternType="solid">
        <fgColor theme="3" tint="0.39997558519241921"/>
        <bgColor indexed="64"/>
      </patternFill>
    </fill>
    <fill>
      <patternFill patternType="solid">
        <fgColor theme="6" tint="0.39997558519241921"/>
        <bgColor indexed="64"/>
      </patternFill>
    </fill>
  </fills>
  <borders count="6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s>
  <cellStyleXfs count="7">
    <xf numFmtId="0" fontId="0"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6" fillId="0" borderId="0"/>
    <xf numFmtId="0" fontId="23" fillId="0" borderId="0"/>
    <xf numFmtId="0" fontId="62" fillId="0" borderId="0" applyNumberFormat="0" applyFill="0" applyBorder="0" applyAlignment="0" applyProtection="0">
      <alignment vertical="top"/>
      <protection locked="0"/>
    </xf>
  </cellStyleXfs>
  <cellXfs count="690">
    <xf numFmtId="0" fontId="0" fillId="0" borderId="0" xfId="0"/>
    <xf numFmtId="0" fontId="5" fillId="0" borderId="0" xfId="0" applyFont="1"/>
    <xf numFmtId="0" fontId="6" fillId="0" borderId="0" xfId="0" applyFont="1" applyBorder="1" applyAlignment="1">
      <alignment wrapText="1"/>
    </xf>
    <xf numFmtId="0" fontId="0" fillId="0" borderId="0" xfId="0" applyBorder="1"/>
    <xf numFmtId="44" fontId="2" fillId="0" borderId="0" xfId="1" applyFont="1" applyBorder="1"/>
    <xf numFmtId="0" fontId="0" fillId="0" borderId="0" xfId="0" applyFill="1" applyBorder="1"/>
    <xf numFmtId="44" fontId="2" fillId="0" borderId="0" xfId="1" applyFont="1" applyFill="1" applyBorder="1"/>
    <xf numFmtId="0" fontId="0" fillId="0" borderId="0" xfId="0" applyFill="1"/>
    <xf numFmtId="0" fontId="0" fillId="0" borderId="0" xfId="0" applyFill="1" applyBorder="1" applyAlignment="1"/>
    <xf numFmtId="0" fontId="7" fillId="0" borderId="0" xfId="0" applyFont="1" applyFill="1" applyBorder="1"/>
    <xf numFmtId="0" fontId="7" fillId="0" borderId="0" xfId="0" applyFont="1" applyFill="1" applyBorder="1" applyAlignment="1">
      <alignment vertical="top" wrapText="1"/>
    </xf>
    <xf numFmtId="0" fontId="6" fillId="0" borderId="0" xfId="0" applyFont="1" applyFill="1" applyBorder="1" applyAlignment="1"/>
    <xf numFmtId="44" fontId="0" fillId="0" borderId="0" xfId="0" applyNumberFormat="1" applyFill="1" applyBorder="1"/>
    <xf numFmtId="44" fontId="0" fillId="3" borderId="33" xfId="0" applyNumberFormat="1" applyFill="1" applyBorder="1"/>
    <xf numFmtId="44" fontId="9" fillId="0" borderId="0" xfId="1" applyFont="1" applyFill="1" applyBorder="1"/>
    <xf numFmtId="44" fontId="12" fillId="0" borderId="0" xfId="0" applyNumberFormat="1" applyFont="1" applyFill="1" applyBorder="1"/>
    <xf numFmtId="0" fontId="6" fillId="0" borderId="0" xfId="0" applyFont="1" applyFill="1" applyBorder="1" applyAlignment="1">
      <alignment horizontal="left" wrapText="1"/>
    </xf>
    <xf numFmtId="0" fontId="6" fillId="0" borderId="0" xfId="0" applyFont="1" applyFill="1" applyBorder="1"/>
    <xf numFmtId="0" fontId="13" fillId="0" borderId="0" xfId="0" applyFont="1"/>
    <xf numFmtId="0" fontId="13" fillId="6" borderId="0" xfId="0" applyFont="1" applyFill="1"/>
    <xf numFmtId="0" fontId="14" fillId="0" borderId="0" xfId="0" applyFont="1"/>
    <xf numFmtId="44" fontId="15" fillId="6" borderId="0" xfId="1" applyFont="1" applyFill="1" applyBorder="1" applyAlignment="1">
      <alignment horizontal="center" vertical="center" wrapText="1"/>
    </xf>
    <xf numFmtId="165" fontId="17" fillId="6" borderId="0" xfId="4" applyNumberFormat="1" applyFont="1" applyFill="1" applyBorder="1" applyAlignment="1">
      <alignment vertical="center" wrapText="1"/>
    </xf>
    <xf numFmtId="166" fontId="15" fillId="6" borderId="0" xfId="4" applyNumberFormat="1" applyFont="1" applyFill="1" applyBorder="1" applyAlignment="1">
      <alignment horizontal="center" vertical="center" wrapText="1"/>
    </xf>
    <xf numFmtId="167" fontId="15" fillId="6" borderId="0" xfId="4" applyNumberFormat="1" applyFont="1" applyFill="1" applyBorder="1" applyAlignment="1" applyProtection="1">
      <alignment vertical="center" shrinkToFit="1"/>
    </xf>
    <xf numFmtId="0" fontId="18" fillId="6" borderId="0" xfId="4" applyFont="1" applyFill="1" applyBorder="1" applyAlignment="1">
      <alignment horizontal="center" vertical="center" wrapText="1"/>
    </xf>
    <xf numFmtId="0" fontId="19" fillId="6" borderId="0" xfId="0" applyFont="1" applyFill="1" applyBorder="1" applyAlignment="1">
      <alignment horizontal="center" vertical="center" wrapText="1"/>
    </xf>
    <xf numFmtId="0" fontId="14" fillId="0" borderId="0" xfId="0" applyFont="1" applyAlignment="1">
      <alignment wrapText="1"/>
    </xf>
    <xf numFmtId="1" fontId="21" fillId="0" borderId="39" xfId="0" applyNumberFormat="1" applyFont="1" applyBorder="1" applyAlignment="1">
      <alignment horizontal="center" vertical="center"/>
    </xf>
    <xf numFmtId="0" fontId="26" fillId="6" borderId="0" xfId="5" applyFont="1" applyFill="1" applyBorder="1" applyAlignment="1" applyProtection="1">
      <protection hidden="1"/>
    </xf>
    <xf numFmtId="0" fontId="25" fillId="6" borderId="0" xfId="5" applyFont="1" applyFill="1" applyBorder="1" applyAlignment="1" applyProtection="1">
      <alignment horizontal="center" vertical="top" wrapText="1"/>
      <protection hidden="1"/>
    </xf>
    <xf numFmtId="0" fontId="25" fillId="6" borderId="23" xfId="5" applyFont="1" applyFill="1" applyBorder="1" applyAlignment="1" applyProtection="1">
      <alignment horizontal="center" vertical="top" wrapText="1"/>
      <protection hidden="1"/>
    </xf>
    <xf numFmtId="0" fontId="30" fillId="0" borderId="0" xfId="0" applyFont="1"/>
    <xf numFmtId="0" fontId="13" fillId="0" borderId="0" xfId="0" applyFont="1" applyAlignment="1">
      <alignment wrapText="1"/>
    </xf>
    <xf numFmtId="44" fontId="30" fillId="0" borderId="0" xfId="0" applyNumberFormat="1" applyFont="1"/>
    <xf numFmtId="0" fontId="13" fillId="0" borderId="0" xfId="0" applyFont="1" applyAlignment="1">
      <alignment horizontal="left"/>
    </xf>
    <xf numFmtId="0" fontId="13" fillId="0" borderId="0" xfId="0" applyFont="1" applyAlignment="1">
      <alignment horizontal="center" vertical="center"/>
    </xf>
    <xf numFmtId="0" fontId="14" fillId="0" borderId="0" xfId="0" applyFont="1" applyAlignment="1">
      <alignment horizontal="center" vertical="center"/>
    </xf>
    <xf numFmtId="0" fontId="13" fillId="6" borderId="0" xfId="0" applyFont="1" applyFill="1" applyAlignment="1">
      <alignment horizontal="center" vertical="center"/>
    </xf>
    <xf numFmtId="0" fontId="21" fillId="0" borderId="2" xfId="0" applyFont="1" applyBorder="1" applyAlignment="1">
      <alignment horizontal="center" vertical="center"/>
    </xf>
    <xf numFmtId="0" fontId="45" fillId="0" borderId="41" xfId="0" applyFont="1" applyBorder="1" applyAlignment="1">
      <alignment horizontal="center" vertical="center"/>
    </xf>
    <xf numFmtId="0" fontId="44" fillId="0" borderId="21" xfId="0" applyFont="1" applyBorder="1" applyAlignment="1"/>
    <xf numFmtId="0" fontId="13" fillId="6" borderId="0" xfId="0" applyFont="1" applyFill="1" applyAlignment="1">
      <alignment horizontal="left"/>
    </xf>
    <xf numFmtId="0" fontId="47" fillId="6" borderId="2" xfId="0" applyFont="1" applyFill="1" applyBorder="1" applyAlignment="1">
      <alignment horizontal="center" vertical="center"/>
    </xf>
    <xf numFmtId="0" fontId="36" fillId="12" borderId="2" xfId="0" applyFont="1" applyFill="1" applyBorder="1" applyAlignment="1" applyProtection="1">
      <alignment horizontal="center" vertical="center" shrinkToFit="1"/>
      <protection locked="0"/>
    </xf>
    <xf numFmtId="0" fontId="58" fillId="8" borderId="2" xfId="0" applyFont="1" applyFill="1" applyBorder="1" applyAlignment="1" applyProtection="1">
      <alignment horizontal="center" vertical="center"/>
      <protection locked="0"/>
    </xf>
    <xf numFmtId="0" fontId="21" fillId="0" borderId="2" xfId="0" applyFont="1" applyBorder="1" applyAlignment="1">
      <alignment horizontal="center" vertical="center" wrapText="1"/>
    </xf>
    <xf numFmtId="0" fontId="20" fillId="4" borderId="2" xfId="0" applyFont="1" applyFill="1" applyBorder="1" applyAlignment="1">
      <alignment horizontal="center"/>
    </xf>
    <xf numFmtId="0" fontId="44" fillId="0" borderId="42" xfId="0" applyFont="1" applyBorder="1" applyAlignment="1">
      <alignment horizontal="left"/>
    </xf>
    <xf numFmtId="0" fontId="13" fillId="0" borderId="0" xfId="0" applyFont="1" applyAlignment="1">
      <alignment horizontal="left" vertical="center"/>
    </xf>
    <xf numFmtId="0" fontId="26" fillId="0" borderId="57" xfId="5" applyFont="1" applyFill="1" applyBorder="1" applyAlignment="1" applyProtection="1">
      <alignment horizontal="left" vertical="center"/>
      <protection hidden="1"/>
    </xf>
    <xf numFmtId="0" fontId="13" fillId="6" borderId="0" xfId="0" applyFont="1" applyFill="1" applyAlignment="1">
      <alignment horizontal="left" vertical="center"/>
    </xf>
    <xf numFmtId="171" fontId="64" fillId="8" borderId="41" xfId="5" applyNumberFormat="1" applyFont="1" applyFill="1" applyBorder="1" applyAlignment="1" applyProtection="1">
      <alignment horizontal="center" vertical="center"/>
      <protection locked="0"/>
    </xf>
    <xf numFmtId="170" fontId="65" fillId="6" borderId="2" xfId="5" applyNumberFormat="1" applyFont="1" applyFill="1" applyBorder="1" applyAlignment="1" applyProtection="1">
      <alignment horizontal="center" vertical="top"/>
    </xf>
    <xf numFmtId="0" fontId="26" fillId="6" borderId="2" xfId="5" applyFont="1" applyFill="1" applyBorder="1" applyAlignment="1" applyProtection="1">
      <alignment horizontal="center" vertical="top"/>
    </xf>
    <xf numFmtId="0" fontId="26" fillId="6" borderId="45" xfId="5" applyFont="1" applyFill="1" applyBorder="1" applyAlignment="1" applyProtection="1">
      <alignment vertical="top"/>
      <protection hidden="1"/>
    </xf>
    <xf numFmtId="0" fontId="22" fillId="8" borderId="50" xfId="0" applyFont="1" applyFill="1" applyBorder="1" applyAlignment="1" applyProtection="1">
      <alignment horizontal="center" vertical="center"/>
      <protection locked="0"/>
    </xf>
    <xf numFmtId="0" fontId="26" fillId="6" borderId="18" xfId="5" applyFont="1" applyFill="1" applyBorder="1" applyAlignment="1" applyProtection="1">
      <alignment horizontal="center" vertical="center"/>
    </xf>
    <xf numFmtId="0" fontId="26" fillId="6" borderId="54" xfId="5" applyFont="1" applyFill="1" applyBorder="1" applyAlignment="1" applyProtection="1">
      <alignment vertical="top"/>
      <protection hidden="1"/>
    </xf>
    <xf numFmtId="0" fontId="13" fillId="6" borderId="7" xfId="0" applyFont="1" applyFill="1" applyBorder="1"/>
    <xf numFmtId="0" fontId="44" fillId="6" borderId="0" xfId="0" applyFont="1" applyFill="1" applyBorder="1" applyAlignment="1">
      <alignment horizontal="left"/>
    </xf>
    <xf numFmtId="0" fontId="13" fillId="6" borderId="0" xfId="0" applyFont="1" applyFill="1" applyBorder="1"/>
    <xf numFmtId="0" fontId="13" fillId="6" borderId="23" xfId="0" applyFont="1" applyFill="1" applyBorder="1"/>
    <xf numFmtId="172" fontId="44" fillId="4" borderId="41" xfId="1" applyNumberFormat="1" applyFont="1" applyFill="1" applyBorder="1" applyAlignment="1"/>
    <xf numFmtId="0" fontId="44" fillId="0" borderId="2" xfId="0" applyFont="1" applyBorder="1" applyAlignment="1">
      <alignment horizontal="left"/>
    </xf>
    <xf numFmtId="0" fontId="20" fillId="0" borderId="42" xfId="0" applyFont="1" applyBorder="1" applyAlignment="1">
      <alignment horizontal="left"/>
    </xf>
    <xf numFmtId="0" fontId="13" fillId="10" borderId="0" xfId="0" applyFont="1" applyFill="1"/>
    <xf numFmtId="0" fontId="21" fillId="0" borderId="18" xfId="0" applyFont="1" applyBorder="1" applyAlignment="1">
      <alignment horizontal="center" vertical="center" wrapText="1"/>
    </xf>
    <xf numFmtId="0" fontId="58" fillId="8" borderId="18" xfId="0" applyFont="1" applyFill="1" applyBorder="1" applyAlignment="1" applyProtection="1">
      <alignment horizontal="center" vertical="center"/>
      <protection locked="0"/>
    </xf>
    <xf numFmtId="0" fontId="42" fillId="6" borderId="18" xfId="0" applyFont="1" applyFill="1" applyBorder="1" applyAlignment="1" applyProtection="1">
      <alignment horizontal="center" vertical="center" wrapText="1"/>
    </xf>
    <xf numFmtId="0" fontId="36" fillId="12" borderId="18" xfId="0" applyFont="1" applyFill="1" applyBorder="1" applyAlignment="1" applyProtection="1">
      <alignment horizontal="center" vertical="center" shrinkToFit="1"/>
      <protection locked="0"/>
    </xf>
    <xf numFmtId="0" fontId="33" fillId="6" borderId="18" xfId="0" applyFont="1" applyFill="1" applyBorder="1" applyAlignment="1" applyProtection="1">
      <alignment horizontal="center" vertical="center"/>
    </xf>
    <xf numFmtId="0" fontId="47" fillId="6" borderId="18" xfId="0" applyFont="1" applyFill="1" applyBorder="1" applyAlignment="1">
      <alignment horizontal="center" vertical="center"/>
    </xf>
    <xf numFmtId="0" fontId="52" fillId="7" borderId="44" xfId="0" applyFont="1" applyFill="1" applyBorder="1" applyAlignment="1">
      <alignment horizontal="center" vertical="center"/>
    </xf>
    <xf numFmtId="0" fontId="44" fillId="0" borderId="21" xfId="0" applyFont="1" applyBorder="1" applyAlignment="1">
      <alignment horizontal="left" vertical="center"/>
    </xf>
    <xf numFmtId="1" fontId="45" fillId="0" borderId="2" xfId="0" applyNumberFormat="1" applyFont="1" applyBorder="1" applyAlignment="1" applyProtection="1">
      <alignment horizontal="center" vertical="center"/>
      <protection locked="0"/>
    </xf>
    <xf numFmtId="0" fontId="45" fillId="0" borderId="41" xfId="0" applyFont="1" applyBorder="1" applyAlignment="1" applyProtection="1">
      <alignment horizontal="center" vertical="center"/>
      <protection locked="0"/>
    </xf>
    <xf numFmtId="0" fontId="20" fillId="6" borderId="2" xfId="0" applyFont="1" applyFill="1" applyBorder="1" applyAlignment="1" applyProtection="1">
      <alignment horizontal="center"/>
      <protection locked="0"/>
    </xf>
    <xf numFmtId="10" fontId="60" fillId="4" borderId="2" xfId="2" applyNumberFormat="1" applyFont="1" applyFill="1" applyBorder="1" applyAlignment="1">
      <alignment horizontal="center" vertical="center"/>
    </xf>
    <xf numFmtId="9" fontId="44" fillId="4" borderId="2" xfId="2" applyNumberFormat="1" applyFont="1" applyFill="1" applyBorder="1" applyAlignment="1">
      <alignment horizontal="center"/>
    </xf>
    <xf numFmtId="0" fontId="35" fillId="0" borderId="2" xfId="4" applyFont="1" applyFill="1" applyBorder="1" applyAlignment="1">
      <alignment horizontal="left" vertical="center" wrapText="1"/>
    </xf>
    <xf numFmtId="1" fontId="47" fillId="0" borderId="2" xfId="0" applyNumberFormat="1" applyFont="1" applyBorder="1" applyAlignment="1">
      <alignment horizontal="center" vertical="center" shrinkToFit="1"/>
    </xf>
    <xf numFmtId="0" fontId="42" fillId="0" borderId="2" xfId="0" applyFont="1" applyBorder="1" applyAlignment="1">
      <alignment horizontal="center" vertical="center" wrapText="1"/>
    </xf>
    <xf numFmtId="0" fontId="26" fillId="6" borderId="37" xfId="5" applyFont="1" applyFill="1" applyBorder="1" applyAlignment="1" applyProtection="1">
      <alignment horizontal="left" vertical="center"/>
      <protection hidden="1"/>
    </xf>
    <xf numFmtId="49" fontId="66" fillId="8" borderId="48" xfId="5" applyNumberFormat="1" applyFont="1" applyFill="1" applyBorder="1" applyAlignment="1" applyProtection="1">
      <alignment horizontal="center" vertical="center"/>
      <protection locked="0"/>
    </xf>
    <xf numFmtId="49" fontId="66" fillId="8" borderId="35" xfId="5" applyNumberFormat="1" applyFont="1" applyFill="1" applyBorder="1" applyAlignment="1" applyProtection="1">
      <alignment horizontal="center" vertical="center"/>
      <protection locked="0"/>
    </xf>
    <xf numFmtId="0" fontId="26" fillId="0" borderId="35" xfId="5" applyFont="1" applyFill="1" applyBorder="1" applyAlignment="1" applyProtection="1">
      <alignment horizontal="center" vertical="center"/>
      <protection hidden="1"/>
    </xf>
    <xf numFmtId="0" fontId="61" fillId="6" borderId="47" xfId="5" applyFont="1" applyFill="1" applyBorder="1" applyAlignment="1" applyProtection="1">
      <alignment horizontal="center" vertical="center"/>
    </xf>
    <xf numFmtId="0" fontId="26" fillId="0" borderId="0" xfId="5" applyFont="1" applyFill="1" applyBorder="1" applyAlignment="1" applyProtection="1">
      <alignment horizontal="center" vertical="center"/>
      <protection hidden="1"/>
    </xf>
    <xf numFmtId="0" fontId="25" fillId="8" borderId="48" xfId="5" applyFont="1" applyFill="1" applyBorder="1" applyAlignment="1" applyProtection="1">
      <alignment horizontal="center" vertical="center"/>
      <protection locked="0"/>
    </xf>
    <xf numFmtId="0" fontId="24" fillId="6" borderId="35" xfId="5" applyFont="1" applyFill="1" applyBorder="1" applyAlignment="1">
      <alignment horizontal="center" vertical="center"/>
    </xf>
    <xf numFmtId="0" fontId="25" fillId="8" borderId="18" xfId="5" applyFont="1" applyFill="1" applyBorder="1" applyAlignment="1" applyProtection="1">
      <alignment horizontal="center" vertical="center" shrinkToFit="1"/>
      <protection locked="0"/>
    </xf>
    <xf numFmtId="0" fontId="25" fillId="8" borderId="53" xfId="5" applyFont="1" applyFill="1" applyBorder="1" applyAlignment="1" applyProtection="1">
      <alignment horizontal="center" vertical="center" shrinkToFit="1"/>
      <protection locked="0"/>
    </xf>
    <xf numFmtId="0" fontId="48" fillId="0" borderId="21" xfId="0" applyFont="1" applyBorder="1" applyAlignment="1">
      <alignment horizontal="center" vertical="center" wrapText="1"/>
    </xf>
    <xf numFmtId="0" fontId="48" fillId="0" borderId="18" xfId="0" applyFont="1" applyBorder="1" applyAlignment="1">
      <alignment horizontal="center" vertical="center" wrapText="1"/>
    </xf>
    <xf numFmtId="0" fontId="35" fillId="0" borderId="35" xfId="4" applyFont="1" applyFill="1" applyBorder="1" applyAlignment="1">
      <alignment horizontal="left" vertical="center" wrapText="1"/>
    </xf>
    <xf numFmtId="167" fontId="46" fillId="6" borderId="0" xfId="4" applyNumberFormat="1" applyFont="1" applyFill="1" applyBorder="1" applyAlignment="1">
      <alignment horizontal="center" vertical="center" shrinkToFit="1"/>
    </xf>
    <xf numFmtId="167" fontId="46" fillId="6" borderId="35" xfId="4" applyNumberFormat="1" applyFont="1" applyFill="1" applyBorder="1" applyAlignment="1">
      <alignment horizontal="center" vertical="center" shrinkToFit="1"/>
    </xf>
    <xf numFmtId="1" fontId="33" fillId="0" borderId="35" xfId="0" applyNumberFormat="1" applyFont="1" applyBorder="1" applyAlignment="1">
      <alignment horizontal="center" vertical="center" shrinkToFit="1"/>
    </xf>
    <xf numFmtId="0" fontId="44" fillId="4" borderId="42" xfId="0" applyFont="1" applyFill="1" applyBorder="1" applyAlignment="1">
      <alignment horizontal="left" vertical="top"/>
    </xf>
    <xf numFmtId="0" fontId="44" fillId="4" borderId="2" xfId="0" applyFont="1" applyFill="1" applyBorder="1" applyAlignment="1">
      <alignment horizontal="left" vertical="top"/>
    </xf>
    <xf numFmtId="1" fontId="45" fillId="4" borderId="2" xfId="0" applyNumberFormat="1" applyFont="1" applyFill="1" applyBorder="1" applyAlignment="1" applyProtection="1">
      <alignment horizontal="center" vertical="center"/>
    </xf>
    <xf numFmtId="1" fontId="22" fillId="6" borderId="2" xfId="0" applyNumberFormat="1" applyFont="1" applyFill="1" applyBorder="1" applyAlignment="1" applyProtection="1">
      <alignment horizontal="center" vertical="center"/>
      <protection locked="0"/>
    </xf>
    <xf numFmtId="1" fontId="45" fillId="4" borderId="2" xfId="0" applyNumberFormat="1" applyFont="1" applyFill="1" applyBorder="1" applyAlignment="1" applyProtection="1">
      <alignment horizontal="center" vertical="center"/>
      <protection locked="0"/>
    </xf>
    <xf numFmtId="0" fontId="3" fillId="0" borderId="0" xfId="0" applyFont="1" applyFill="1" applyBorder="1"/>
    <xf numFmtId="0" fontId="0" fillId="0" borderId="26" xfId="0" applyFill="1" applyBorder="1"/>
    <xf numFmtId="0" fontId="1" fillId="15" borderId="26" xfId="0" applyFont="1" applyFill="1" applyBorder="1"/>
    <xf numFmtId="0" fontId="0" fillId="15" borderId="26" xfId="0" applyFill="1" applyBorder="1"/>
    <xf numFmtId="0" fontId="0" fillId="15" borderId="25" xfId="0" applyFill="1" applyBorder="1"/>
    <xf numFmtId="0" fontId="6" fillId="15" borderId="4" xfId="0" applyFont="1" applyFill="1" applyBorder="1" applyAlignment="1">
      <alignment horizontal="center" wrapText="1"/>
    </xf>
    <xf numFmtId="0" fontId="6" fillId="15" borderId="32" xfId="0" applyFont="1" applyFill="1" applyBorder="1"/>
    <xf numFmtId="44" fontId="0" fillId="8" borderId="17" xfId="0" applyNumberFormat="1" applyFill="1" applyBorder="1"/>
    <xf numFmtId="44" fontId="0" fillId="8" borderId="36" xfId="0" applyNumberFormat="1" applyFill="1" applyBorder="1"/>
    <xf numFmtId="0" fontId="0" fillId="0" borderId="0" xfId="0" applyBorder="1" applyAlignment="1">
      <alignment horizontal="center"/>
    </xf>
    <xf numFmtId="0" fontId="83" fillId="0" borderId="0" xfId="0" applyFont="1" applyBorder="1"/>
    <xf numFmtId="0" fontId="83" fillId="0" borderId="1" xfId="0" applyFont="1" applyFill="1" applyBorder="1"/>
    <xf numFmtId="0" fontId="85" fillId="15" borderId="28" xfId="0" applyFont="1" applyFill="1" applyBorder="1" applyAlignment="1">
      <alignment horizontal="center" vertical="center" wrapText="1"/>
    </xf>
    <xf numFmtId="0" fontId="84" fillId="0" borderId="54" xfId="0" applyFont="1" applyBorder="1"/>
    <xf numFmtId="44" fontId="8" fillId="8" borderId="2" xfId="0" applyNumberFormat="1" applyFont="1" applyFill="1" applyBorder="1"/>
    <xf numFmtId="0" fontId="1" fillId="0" borderId="47" xfId="0" applyFont="1" applyBorder="1"/>
    <xf numFmtId="44" fontId="3" fillId="8" borderId="31" xfId="0" applyNumberFormat="1" applyFont="1" applyFill="1" applyBorder="1"/>
    <xf numFmtId="0" fontId="0" fillId="16" borderId="1" xfId="0" applyFill="1" applyBorder="1"/>
    <xf numFmtId="0" fontId="85" fillId="0" borderId="13" xfId="0" applyFont="1" applyFill="1" applyBorder="1" applyAlignment="1">
      <alignment vertical="top" wrapText="1"/>
    </xf>
    <xf numFmtId="0" fontId="0" fillId="0" borderId="0" xfId="0" applyFont="1"/>
    <xf numFmtId="0" fontId="83" fillId="0" borderId="0" xfId="0" applyFont="1"/>
    <xf numFmtId="0" fontId="85" fillId="17" borderId="3" xfId="0" applyFont="1" applyFill="1" applyBorder="1" applyAlignment="1">
      <alignment wrapText="1"/>
    </xf>
    <xf numFmtId="0" fontId="85" fillId="17" borderId="28" xfId="0" applyFont="1" applyFill="1" applyBorder="1" applyAlignment="1">
      <alignment horizontal="center" wrapText="1"/>
    </xf>
    <xf numFmtId="0" fontId="6" fillId="17" borderId="32" xfId="0" applyFont="1" applyFill="1" applyBorder="1"/>
    <xf numFmtId="0" fontId="6" fillId="17" borderId="25" xfId="0" applyFont="1" applyFill="1" applyBorder="1"/>
    <xf numFmtId="0" fontId="11" fillId="0" borderId="22" xfId="0" applyFont="1" applyFill="1" applyBorder="1" applyAlignment="1">
      <alignment horizontal="left" wrapText="1"/>
    </xf>
    <xf numFmtId="0" fontId="85" fillId="17" borderId="2" xfId="0" applyFont="1" applyFill="1" applyBorder="1" applyAlignment="1">
      <alignment horizontal="center" wrapText="1"/>
    </xf>
    <xf numFmtId="0" fontId="85" fillId="17" borderId="2" xfId="0" applyFont="1" applyFill="1" applyBorder="1" applyAlignment="1">
      <alignment horizontal="center" vertical="top" wrapText="1"/>
    </xf>
    <xf numFmtId="0" fontId="85" fillId="17" borderId="2" xfId="0" applyFont="1" applyFill="1" applyBorder="1" applyAlignment="1">
      <alignment horizontal="center" vertical="center" wrapText="1"/>
    </xf>
    <xf numFmtId="44" fontId="5" fillId="16" borderId="24" xfId="1" applyFont="1" applyFill="1" applyBorder="1" applyAlignment="1">
      <alignment horizontal="center" vertical="top" wrapText="1"/>
    </xf>
    <xf numFmtId="44" fontId="5" fillId="16" borderId="24" xfId="1" applyFont="1" applyFill="1" applyBorder="1" applyAlignment="1">
      <alignment horizontal="center" wrapText="1"/>
    </xf>
    <xf numFmtId="0" fontId="89" fillId="0" borderId="0" xfId="0" applyFont="1"/>
    <xf numFmtId="0" fontId="87" fillId="0" borderId="0" xfId="0" applyFont="1"/>
    <xf numFmtId="0" fontId="86" fillId="0" borderId="0" xfId="0" applyFont="1"/>
    <xf numFmtId="44" fontId="5" fillId="16" borderId="18" xfId="1" applyFont="1" applyFill="1" applyBorder="1" applyAlignment="1">
      <alignment horizontal="center" vertical="top" wrapText="1"/>
    </xf>
    <xf numFmtId="44" fontId="85" fillId="16" borderId="24" xfId="1" applyFont="1" applyFill="1" applyBorder="1" applyAlignment="1">
      <alignment horizontal="center" wrapText="1"/>
    </xf>
    <xf numFmtId="44" fontId="85" fillId="16" borderId="24" xfId="1" applyFont="1" applyFill="1" applyBorder="1" applyAlignment="1">
      <alignment horizontal="center" vertical="top" wrapText="1"/>
    </xf>
    <xf numFmtId="44" fontId="85" fillId="16" borderId="18" xfId="1" applyFont="1" applyFill="1" applyBorder="1" applyAlignment="1">
      <alignment horizontal="center" vertical="top" wrapText="1"/>
    </xf>
    <xf numFmtId="0" fontId="0" fillId="0" borderId="0" xfId="0" applyAlignment="1">
      <alignment vertical="center"/>
    </xf>
    <xf numFmtId="0" fontId="85" fillId="17" borderId="14" xfId="0" applyFont="1" applyFill="1" applyBorder="1" applyAlignment="1">
      <alignment vertical="center" wrapText="1"/>
    </xf>
    <xf numFmtId="0" fontId="83" fillId="17" borderId="4" xfId="0" applyFont="1" applyFill="1" applyBorder="1" applyAlignment="1">
      <alignment horizontal="center" vertical="center" wrapText="1"/>
    </xf>
    <xf numFmtId="0" fontId="85" fillId="17" borderId="28" xfId="0" applyFont="1" applyFill="1" applyBorder="1" applyAlignment="1">
      <alignment horizontal="center" vertical="center" wrapText="1"/>
    </xf>
    <xf numFmtId="44" fontId="85" fillId="17" borderId="5" xfId="1" applyFont="1" applyFill="1" applyBorder="1" applyAlignment="1">
      <alignment horizontal="center" vertical="center" wrapText="1"/>
    </xf>
    <xf numFmtId="44" fontId="5" fillId="16" borderId="12" xfId="1" applyFont="1" applyFill="1" applyBorder="1" applyAlignment="1">
      <alignment wrapText="1"/>
    </xf>
    <xf numFmtId="44" fontId="2" fillId="16" borderId="16" xfId="1" applyFont="1" applyFill="1" applyBorder="1"/>
    <xf numFmtId="44" fontId="2" fillId="16" borderId="6" xfId="1" applyFont="1" applyFill="1" applyBorder="1"/>
    <xf numFmtId="0" fontId="92" fillId="17" borderId="24" xfId="0" applyFont="1" applyFill="1" applyBorder="1"/>
    <xf numFmtId="0" fontId="91" fillId="0" borderId="0" xfId="0" applyFont="1"/>
    <xf numFmtId="0" fontId="94" fillId="0" borderId="0" xfId="0" applyFont="1"/>
    <xf numFmtId="44" fontId="83" fillId="16" borderId="16" xfId="0" applyNumberFormat="1" applyFont="1" applyFill="1" applyBorder="1"/>
    <xf numFmtId="44" fontId="83" fillId="16" borderId="16" xfId="1" applyFont="1" applyFill="1" applyBorder="1"/>
    <xf numFmtId="44" fontId="85" fillId="17" borderId="20" xfId="1" applyFont="1" applyFill="1" applyBorder="1" applyAlignment="1">
      <alignment horizontal="center" vertical="center" wrapText="1"/>
    </xf>
    <xf numFmtId="0" fontId="85" fillId="17" borderId="8" xfId="0" applyFont="1" applyFill="1" applyBorder="1" applyAlignment="1">
      <alignment wrapText="1"/>
    </xf>
    <xf numFmtId="0" fontId="83" fillId="17" borderId="9" xfId="0" applyFont="1" applyFill="1" applyBorder="1" applyAlignment="1">
      <alignment horizontal="center" vertical="center" wrapText="1"/>
    </xf>
    <xf numFmtId="0" fontId="85" fillId="17" borderId="22" xfId="0" applyFont="1" applyFill="1" applyBorder="1" applyAlignment="1">
      <alignment horizontal="left" wrapText="1"/>
    </xf>
    <xf numFmtId="0" fontId="85" fillId="0" borderId="2" xfId="0" applyFont="1" applyBorder="1" applyAlignment="1">
      <alignment vertical="center" wrapText="1"/>
    </xf>
    <xf numFmtId="0" fontId="85" fillId="17" borderId="29" xfId="0" applyFont="1" applyFill="1" applyBorder="1" applyAlignment="1">
      <alignment horizontal="center" wrapText="1"/>
    </xf>
    <xf numFmtId="0" fontId="83" fillId="0" borderId="7" xfId="0" applyFont="1" applyBorder="1"/>
    <xf numFmtId="0" fontId="88" fillId="17" borderId="8" xfId="0" applyFont="1" applyFill="1" applyBorder="1" applyAlignment="1">
      <alignment wrapText="1"/>
    </xf>
    <xf numFmtId="0" fontId="88" fillId="17" borderId="27" xfId="0" applyFont="1" applyFill="1" applyBorder="1" applyAlignment="1">
      <alignment wrapText="1"/>
    </xf>
    <xf numFmtId="0" fontId="88" fillId="17" borderId="15" xfId="0" applyFont="1" applyFill="1" applyBorder="1" applyAlignment="1">
      <alignment wrapText="1"/>
    </xf>
    <xf numFmtId="0" fontId="95" fillId="17" borderId="20" xfId="0" applyFont="1" applyFill="1" applyBorder="1"/>
    <xf numFmtId="0" fontId="83" fillId="17" borderId="9" xfId="0" applyFont="1" applyFill="1" applyBorder="1"/>
    <xf numFmtId="0" fontId="97" fillId="0" borderId="13" xfId="0" applyFont="1" applyFill="1" applyBorder="1" applyAlignment="1">
      <alignment wrapText="1"/>
    </xf>
    <xf numFmtId="0" fontId="97" fillId="17" borderId="13" xfId="0" applyFont="1" applyFill="1" applyBorder="1" applyAlignment="1">
      <alignment wrapText="1"/>
    </xf>
    <xf numFmtId="0" fontId="97" fillId="17" borderId="12" xfId="0" applyFont="1" applyFill="1" applyBorder="1" applyAlignment="1">
      <alignment wrapText="1"/>
    </xf>
    <xf numFmtId="44" fontId="85" fillId="16" borderId="10" xfId="0" applyNumberFormat="1" applyFont="1" applyFill="1" applyBorder="1" applyAlignment="1">
      <alignment wrapText="1"/>
    </xf>
    <xf numFmtId="44" fontId="95" fillId="16" borderId="11" xfId="1" applyFont="1" applyFill="1" applyBorder="1" applyAlignment="1">
      <alignment wrapText="1"/>
    </xf>
    <xf numFmtId="0" fontId="83" fillId="16" borderId="6" xfId="0" applyFont="1" applyFill="1" applyBorder="1"/>
    <xf numFmtId="0" fontId="97" fillId="0" borderId="12" xfId="0" applyFont="1" applyFill="1" applyBorder="1" applyAlignment="1">
      <alignment wrapText="1"/>
    </xf>
    <xf numFmtId="0" fontId="97" fillId="0" borderId="3" xfId="0" applyFont="1" applyFill="1" applyBorder="1" applyAlignment="1">
      <alignment wrapText="1"/>
    </xf>
    <xf numFmtId="0" fontId="97" fillId="0" borderId="22" xfId="0" applyFont="1" applyFill="1" applyBorder="1" applyAlignment="1">
      <alignment wrapText="1"/>
    </xf>
    <xf numFmtId="0" fontId="97" fillId="0" borderId="22" xfId="0" applyFont="1" applyFill="1" applyBorder="1" applyAlignment="1">
      <alignment vertical="top" wrapText="1"/>
    </xf>
    <xf numFmtId="0" fontId="97" fillId="17" borderId="11" xfId="0" applyFont="1" applyFill="1" applyBorder="1" applyAlignment="1">
      <alignment wrapText="1"/>
    </xf>
    <xf numFmtId="0" fontId="98" fillId="17" borderId="20" xfId="0" applyFont="1" applyFill="1" applyBorder="1"/>
    <xf numFmtId="0" fontId="99" fillId="17" borderId="7" xfId="0" applyFont="1" applyFill="1" applyBorder="1"/>
    <xf numFmtId="0" fontId="97" fillId="17" borderId="30" xfId="0" applyFont="1" applyFill="1" applyBorder="1" applyAlignment="1">
      <alignment wrapText="1"/>
    </xf>
    <xf numFmtId="44" fontId="98" fillId="17" borderId="15" xfId="0" applyNumberFormat="1" applyFont="1" applyFill="1" applyBorder="1" applyAlignment="1">
      <alignment wrapText="1"/>
    </xf>
    <xf numFmtId="0" fontId="98" fillId="17" borderId="17" xfId="0" applyFont="1" applyFill="1" applyBorder="1"/>
    <xf numFmtId="0" fontId="99" fillId="17" borderId="9" xfId="0" applyFont="1" applyFill="1" applyBorder="1"/>
    <xf numFmtId="0" fontId="97" fillId="17" borderId="15" xfId="0" applyFont="1" applyFill="1" applyBorder="1" applyAlignment="1">
      <alignment wrapText="1"/>
    </xf>
    <xf numFmtId="44" fontId="98" fillId="16" borderId="11" xfId="0" applyNumberFormat="1" applyFont="1" applyFill="1" applyBorder="1" applyAlignment="1">
      <alignment wrapText="1"/>
    </xf>
    <xf numFmtId="44" fontId="98" fillId="16" borderId="10" xfId="1" applyFont="1" applyFill="1" applyBorder="1" applyAlignment="1">
      <alignment wrapText="1"/>
    </xf>
    <xf numFmtId="0" fontId="99" fillId="16" borderId="7" xfId="0" applyFont="1" applyFill="1" applyBorder="1"/>
    <xf numFmtId="44" fontId="98" fillId="16" borderId="17" xfId="0" applyNumberFormat="1" applyFont="1" applyFill="1" applyBorder="1" applyAlignment="1">
      <alignment wrapText="1"/>
    </xf>
    <xf numFmtId="44" fontId="98" fillId="16" borderId="16" xfId="1" applyFont="1" applyFill="1" applyBorder="1" applyAlignment="1">
      <alignment wrapText="1"/>
    </xf>
    <xf numFmtId="44" fontId="98" fillId="16" borderId="10" xfId="0" applyNumberFormat="1" applyFont="1" applyFill="1" applyBorder="1" applyAlignment="1">
      <alignment wrapText="1"/>
    </xf>
    <xf numFmtId="44" fontId="98" fillId="16" borderId="11" xfId="1" applyFont="1" applyFill="1" applyBorder="1" applyAlignment="1">
      <alignment wrapText="1"/>
    </xf>
    <xf numFmtId="0" fontId="99" fillId="16" borderId="6" xfId="0" applyFont="1" applyFill="1" applyBorder="1"/>
    <xf numFmtId="44" fontId="98" fillId="16" borderId="16" xfId="0" applyNumberFormat="1" applyFont="1" applyFill="1" applyBorder="1" applyAlignment="1">
      <alignment wrapText="1"/>
    </xf>
    <xf numFmtId="44" fontId="95" fillId="16" borderId="17" xfId="0" applyNumberFormat="1" applyFont="1" applyFill="1" applyBorder="1"/>
    <xf numFmtId="44" fontId="98" fillId="16" borderId="17" xfId="0" applyNumberFormat="1" applyFont="1" applyFill="1" applyBorder="1"/>
    <xf numFmtId="0" fontId="97" fillId="17" borderId="22" xfId="0" applyFont="1" applyFill="1" applyBorder="1" applyAlignment="1">
      <alignment wrapText="1"/>
    </xf>
    <xf numFmtId="0" fontId="97" fillId="17" borderId="23" xfId="0" applyFont="1" applyFill="1" applyBorder="1" applyAlignment="1">
      <alignment vertical="top" wrapText="1"/>
    </xf>
    <xf numFmtId="0" fontId="97" fillId="17" borderId="22" xfId="0" applyFont="1" applyFill="1" applyBorder="1" applyAlignment="1">
      <alignment horizontal="left" vertical="top" wrapText="1"/>
    </xf>
    <xf numFmtId="0" fontId="97" fillId="17" borderId="11" xfId="0" applyFont="1" applyFill="1" applyBorder="1" applyAlignment="1">
      <alignment vertical="top" wrapText="1"/>
    </xf>
    <xf numFmtId="44" fontId="98" fillId="16" borderId="28" xfId="0" applyNumberFormat="1" applyFont="1" applyFill="1" applyBorder="1"/>
    <xf numFmtId="0" fontId="97" fillId="17" borderId="23" xfId="0" applyFont="1" applyFill="1" applyBorder="1" applyAlignment="1">
      <alignment wrapText="1"/>
    </xf>
    <xf numFmtId="0" fontId="97" fillId="17" borderId="8" xfId="0" applyFont="1" applyFill="1" applyBorder="1" applyAlignment="1">
      <alignment wrapText="1"/>
    </xf>
    <xf numFmtId="0" fontId="98" fillId="17" borderId="20" xfId="0" applyFont="1" applyFill="1" applyBorder="1" applyAlignment="1">
      <alignment wrapText="1"/>
    </xf>
    <xf numFmtId="0" fontId="98" fillId="17" borderId="15" xfId="0" applyFont="1" applyFill="1" applyBorder="1" applyAlignment="1">
      <alignment wrapText="1"/>
    </xf>
    <xf numFmtId="0" fontId="97" fillId="17" borderId="17" xfId="0" applyFont="1" applyFill="1" applyBorder="1" applyAlignment="1">
      <alignment wrapText="1"/>
    </xf>
    <xf numFmtId="44" fontId="98" fillId="16" borderId="10" xfId="0" applyNumberFormat="1" applyFont="1" applyFill="1" applyBorder="1" applyAlignment="1"/>
    <xf numFmtId="44" fontId="98" fillId="16" borderId="11" xfId="0" applyNumberFormat="1" applyFont="1" applyFill="1" applyBorder="1" applyAlignment="1"/>
    <xf numFmtId="0" fontId="99" fillId="16" borderId="5" xfId="0" applyFont="1" applyFill="1" applyBorder="1"/>
    <xf numFmtId="0" fontId="97" fillId="17" borderId="3" xfId="0" applyFont="1" applyFill="1" applyBorder="1" applyAlignment="1">
      <alignment vertical="top" wrapText="1"/>
    </xf>
    <xf numFmtId="44" fontId="98" fillId="16" borderId="16" xfId="0" applyNumberFormat="1" applyFont="1" applyFill="1" applyBorder="1"/>
    <xf numFmtId="0" fontId="97" fillId="17" borderId="22" xfId="0" applyFont="1" applyFill="1" applyBorder="1" applyAlignment="1">
      <alignment vertical="top" wrapText="1"/>
    </xf>
    <xf numFmtId="0" fontId="92" fillId="17" borderId="3" xfId="0" applyFont="1" applyFill="1" applyBorder="1"/>
    <xf numFmtId="0" fontId="98" fillId="17" borderId="3" xfId="0" applyFont="1" applyFill="1" applyBorder="1"/>
    <xf numFmtId="0" fontId="83" fillId="17" borderId="8" xfId="0" applyFont="1" applyFill="1" applyBorder="1" applyAlignment="1">
      <alignment horizontal="right"/>
    </xf>
    <xf numFmtId="0" fontId="83" fillId="17" borderId="23" xfId="0" applyFont="1" applyFill="1" applyBorder="1" applyAlignment="1">
      <alignment horizontal="right"/>
    </xf>
    <xf numFmtId="0" fontId="83" fillId="0" borderId="23" xfId="0" applyFont="1" applyBorder="1" applyAlignment="1">
      <alignment horizontal="right"/>
    </xf>
    <xf numFmtId="0" fontId="83" fillId="0" borderId="0" xfId="0" applyFont="1" applyFill="1" applyBorder="1"/>
    <xf numFmtId="44" fontId="83" fillId="0" borderId="0" xfId="1" applyFont="1" applyFill="1" applyBorder="1"/>
    <xf numFmtId="0" fontId="83" fillId="0" borderId="0" xfId="0" applyFont="1" applyFill="1" applyBorder="1" applyAlignment="1">
      <alignment horizontal="center"/>
    </xf>
    <xf numFmtId="44" fontId="83" fillId="0" borderId="0" xfId="0" applyNumberFormat="1" applyFont="1" applyFill="1" applyBorder="1"/>
    <xf numFmtId="44" fontId="85" fillId="0" borderId="0" xfId="1" applyFont="1" applyFill="1" applyBorder="1"/>
    <xf numFmtId="0" fontId="83" fillId="0" borderId="0" xfId="0" applyFont="1" applyFill="1"/>
    <xf numFmtId="0" fontId="85" fillId="0" borderId="2" xfId="0" applyFont="1" applyBorder="1" applyAlignment="1">
      <alignment wrapText="1"/>
    </xf>
    <xf numFmtId="44" fontId="95" fillId="16" borderId="2" xfId="0" applyNumberFormat="1" applyFont="1" applyFill="1" applyBorder="1"/>
    <xf numFmtId="0" fontId="83" fillId="0" borderId="2" xfId="0" applyFont="1" applyBorder="1"/>
    <xf numFmtId="0" fontId="97" fillId="17" borderId="2" xfId="0" applyFont="1" applyFill="1" applyBorder="1" applyAlignment="1">
      <alignment wrapText="1"/>
    </xf>
    <xf numFmtId="44" fontId="85" fillId="16" borderId="2" xfId="0" applyNumberFormat="1" applyFont="1" applyFill="1" applyBorder="1" applyAlignment="1">
      <alignment wrapText="1"/>
    </xf>
    <xf numFmtId="44" fontId="95" fillId="16" borderId="2" xfId="1" applyFont="1" applyFill="1" applyBorder="1" applyAlignment="1">
      <alignment wrapText="1"/>
    </xf>
    <xf numFmtId="0" fontId="83" fillId="16" borderId="2" xfId="0" applyFont="1" applyFill="1" applyBorder="1"/>
    <xf numFmtId="0" fontId="88" fillId="17" borderId="2" xfId="0" applyFont="1" applyFill="1" applyBorder="1" applyAlignment="1">
      <alignment wrapText="1"/>
    </xf>
    <xf numFmtId="0" fontId="95" fillId="17" borderId="2" xfId="0" applyFont="1" applyFill="1" applyBorder="1"/>
    <xf numFmtId="0" fontId="83" fillId="17" borderId="2" xfId="0" applyFont="1" applyFill="1" applyBorder="1"/>
    <xf numFmtId="0" fontId="98" fillId="0" borderId="2" xfId="0" applyFont="1" applyBorder="1" applyAlignment="1">
      <alignment wrapText="1"/>
    </xf>
    <xf numFmtId="44" fontId="98" fillId="16" borderId="2" xfId="0" applyNumberFormat="1" applyFont="1" applyFill="1" applyBorder="1"/>
    <xf numFmtId="44" fontId="98" fillId="16" borderId="0" xfId="0" applyNumberFormat="1" applyFont="1" applyFill="1" applyBorder="1" applyAlignment="1">
      <alignment wrapText="1"/>
    </xf>
    <xf numFmtId="0" fontId="98" fillId="16" borderId="0" xfId="0" applyFont="1" applyFill="1" applyBorder="1"/>
    <xf numFmtId="0" fontId="99" fillId="16" borderId="0" xfId="0" applyFont="1" applyFill="1" applyBorder="1"/>
    <xf numFmtId="0" fontId="98" fillId="0" borderId="2" xfId="0" applyFont="1" applyBorder="1" applyAlignment="1">
      <alignment vertical="top" wrapText="1"/>
    </xf>
    <xf numFmtId="44" fontId="98" fillId="16" borderId="2" xfId="0" applyNumberFormat="1" applyFont="1" applyFill="1" applyBorder="1" applyAlignment="1">
      <alignment wrapText="1"/>
    </xf>
    <xf numFmtId="0" fontId="98" fillId="0" borderId="2" xfId="0" applyFont="1" applyBorder="1" applyAlignment="1">
      <alignment horizontal="left" vertical="top" wrapText="1"/>
    </xf>
    <xf numFmtId="44" fontId="83" fillId="16" borderId="2" xfId="0" applyNumberFormat="1" applyFont="1" applyFill="1" applyBorder="1"/>
    <xf numFmtId="0" fontId="83" fillId="17" borderId="2" xfId="0" applyFont="1" applyFill="1" applyBorder="1" applyAlignment="1">
      <alignment horizontal="left"/>
    </xf>
    <xf numFmtId="0" fontId="83" fillId="17" borderId="2" xfId="0" applyFont="1" applyFill="1" applyBorder="1" applyAlignment="1">
      <alignment wrapText="1"/>
    </xf>
    <xf numFmtId="44" fontId="83" fillId="16" borderId="2" xfId="1" applyFont="1" applyFill="1" applyBorder="1"/>
    <xf numFmtId="0" fontId="83" fillId="0" borderId="2" xfId="0" applyFont="1" applyBorder="1" applyAlignment="1">
      <alignment horizontal="left" indent="4"/>
    </xf>
    <xf numFmtId="0" fontId="83" fillId="16" borderId="2" xfId="0" applyFont="1" applyFill="1" applyBorder="1" applyAlignment="1">
      <alignment horizontal="center"/>
    </xf>
    <xf numFmtId="0" fontId="85" fillId="17" borderId="2" xfId="0" applyFont="1" applyFill="1" applyBorder="1" applyAlignment="1">
      <alignment horizontal="left"/>
    </xf>
    <xf numFmtId="0" fontId="0" fillId="0" borderId="1" xfId="0" applyFont="1" applyBorder="1" applyAlignment="1" applyProtection="1">
      <alignment horizontal="center"/>
      <protection locked="0"/>
    </xf>
    <xf numFmtId="9" fontId="2" fillId="0" borderId="16" xfId="2" applyFont="1" applyFill="1" applyBorder="1" applyProtection="1">
      <protection locked="0"/>
    </xf>
    <xf numFmtId="44" fontId="2" fillId="0" borderId="2" xfId="1" applyFont="1" applyFill="1" applyBorder="1" applyProtection="1">
      <protection locked="0"/>
    </xf>
    <xf numFmtId="0" fontId="85" fillId="0" borderId="2" xfId="0" applyFont="1" applyBorder="1" applyAlignment="1" applyProtection="1">
      <alignment vertical="center" wrapText="1"/>
      <protection locked="0"/>
    </xf>
    <xf numFmtId="0" fontId="3" fillId="0" borderId="2" xfId="0" applyFont="1" applyFill="1" applyBorder="1" applyAlignment="1" applyProtection="1">
      <alignment horizontal="center" wrapText="1"/>
      <protection locked="0"/>
    </xf>
    <xf numFmtId="0" fontId="85" fillId="0" borderId="2" xfId="0" applyFont="1" applyBorder="1" applyAlignment="1" applyProtection="1">
      <alignment wrapText="1"/>
      <protection locked="0"/>
    </xf>
    <xf numFmtId="44" fontId="85" fillId="0" borderId="17" xfId="0" applyNumberFormat="1" applyFont="1" applyFill="1" applyBorder="1" applyAlignment="1" applyProtection="1">
      <alignment wrapText="1"/>
      <protection locked="0"/>
    </xf>
    <xf numFmtId="44" fontId="85" fillId="0" borderId="11" xfId="0" applyNumberFormat="1" applyFont="1" applyFill="1" applyBorder="1" applyAlignment="1" applyProtection="1">
      <alignment wrapText="1"/>
      <protection locked="0"/>
    </xf>
    <xf numFmtId="0" fontId="83" fillId="0" borderId="2" xfId="0" applyFont="1" applyBorder="1" applyProtection="1">
      <protection locked="0"/>
    </xf>
    <xf numFmtId="44" fontId="85" fillId="0" borderId="2" xfId="0" applyNumberFormat="1" applyFont="1" applyBorder="1" applyAlignment="1" applyProtection="1">
      <alignment wrapText="1"/>
      <protection locked="0"/>
    </xf>
    <xf numFmtId="44" fontId="85" fillId="0" borderId="2" xfId="0" applyNumberFormat="1" applyFont="1" applyFill="1" applyBorder="1" applyAlignment="1" applyProtection="1">
      <alignment wrapText="1"/>
      <protection locked="0"/>
    </xf>
    <xf numFmtId="44" fontId="98" fillId="0" borderId="2" xfId="0" applyNumberFormat="1" applyFont="1" applyBorder="1" applyAlignment="1" applyProtection="1">
      <alignment wrapText="1"/>
      <protection locked="0"/>
    </xf>
    <xf numFmtId="44" fontId="98" fillId="0" borderId="2" xfId="0" applyNumberFormat="1" applyFont="1" applyFill="1" applyBorder="1" applyAlignment="1" applyProtection="1">
      <alignment wrapText="1"/>
      <protection locked="0"/>
    </xf>
    <xf numFmtId="0" fontId="99" fillId="0" borderId="2" xfId="0" applyFont="1" applyBorder="1" applyProtection="1">
      <protection locked="0"/>
    </xf>
    <xf numFmtId="44" fontId="98" fillId="0" borderId="10" xfId="0" applyNumberFormat="1" applyFont="1" applyFill="1" applyBorder="1" applyAlignment="1" applyProtection="1">
      <alignment wrapText="1"/>
      <protection locked="0"/>
    </xf>
    <xf numFmtId="0" fontId="99" fillId="0" borderId="6" xfId="0" applyFont="1" applyBorder="1" applyProtection="1">
      <protection locked="0"/>
    </xf>
    <xf numFmtId="0" fontId="98" fillId="0" borderId="23" xfId="0" applyFont="1" applyBorder="1" applyAlignment="1" applyProtection="1">
      <alignment wrapText="1"/>
      <protection locked="0"/>
    </xf>
    <xf numFmtId="0" fontId="99" fillId="0" borderId="2" xfId="0" applyFont="1" applyFill="1" applyBorder="1" applyProtection="1">
      <protection locked="0"/>
    </xf>
    <xf numFmtId="0" fontId="98" fillId="0" borderId="2" xfId="0" applyFont="1" applyBorder="1" applyAlignment="1" applyProtection="1">
      <alignment vertical="top" wrapText="1"/>
      <protection locked="0"/>
    </xf>
    <xf numFmtId="44" fontId="98" fillId="0" borderId="28" xfId="0" applyNumberFormat="1" applyFont="1" applyFill="1" applyBorder="1" applyAlignment="1" applyProtection="1">
      <alignment wrapText="1"/>
      <protection locked="0"/>
    </xf>
    <xf numFmtId="44" fontId="98" fillId="0" borderId="29" xfId="0" applyNumberFormat="1" applyFont="1" applyFill="1" applyBorder="1" applyAlignment="1" applyProtection="1">
      <alignment wrapText="1"/>
      <protection locked="0"/>
    </xf>
    <xf numFmtId="44" fontId="98" fillId="0" borderId="16" xfId="0" applyNumberFormat="1" applyFont="1" applyFill="1" applyBorder="1" applyAlignment="1" applyProtection="1">
      <alignment wrapText="1"/>
      <protection locked="0"/>
    </xf>
    <xf numFmtId="0" fontId="99" fillId="0" borderId="5" xfId="0" applyFont="1" applyBorder="1" applyProtection="1">
      <protection locked="0"/>
    </xf>
    <xf numFmtId="44" fontId="98" fillId="0" borderId="2" xfId="0" applyNumberFormat="1" applyFont="1" applyBorder="1" applyProtection="1">
      <protection locked="0"/>
    </xf>
    <xf numFmtId="44" fontId="98" fillId="0" borderId="2" xfId="0" applyNumberFormat="1" applyFont="1" applyFill="1" applyBorder="1" applyProtection="1">
      <protection locked="0"/>
    </xf>
    <xf numFmtId="44" fontId="98" fillId="16" borderId="28" xfId="0" applyNumberFormat="1" applyFont="1" applyFill="1" applyBorder="1" applyAlignment="1">
      <alignment wrapText="1"/>
    </xf>
    <xf numFmtId="44" fontId="98" fillId="0" borderId="16" xfId="1" applyFont="1" applyFill="1" applyBorder="1" applyProtection="1">
      <protection locked="0"/>
    </xf>
    <xf numFmtId="44" fontId="98" fillId="0" borderId="10" xfId="0" applyNumberFormat="1" applyFont="1" applyFill="1" applyBorder="1" applyProtection="1">
      <protection locked="0"/>
    </xf>
    <xf numFmtId="0" fontId="99" fillId="0" borderId="6" xfId="0" applyFont="1" applyFill="1" applyBorder="1" applyProtection="1">
      <protection locked="0"/>
    </xf>
    <xf numFmtId="44" fontId="83" fillId="16" borderId="19" xfId="1" applyFont="1" applyFill="1" applyBorder="1"/>
    <xf numFmtId="44" fontId="85" fillId="16" borderId="19" xfId="1" applyFont="1" applyFill="1" applyBorder="1"/>
    <xf numFmtId="44" fontId="83" fillId="16" borderId="31" xfId="1" applyFont="1" applyFill="1" applyBorder="1"/>
    <xf numFmtId="0" fontId="85" fillId="17" borderId="63" xfId="0" applyFont="1" applyFill="1" applyBorder="1" applyAlignment="1">
      <alignment vertical="center" wrapText="1"/>
    </xf>
    <xf numFmtId="0" fontId="85" fillId="17" borderId="64" xfId="0" applyFont="1" applyFill="1" applyBorder="1" applyAlignment="1">
      <alignment horizontal="center" vertical="center" wrapText="1"/>
    </xf>
    <xf numFmtId="0" fontId="85" fillId="17" borderId="65" xfId="0" applyFont="1" applyFill="1" applyBorder="1" applyAlignment="1">
      <alignment horizontal="center" vertical="center" wrapText="1"/>
    </xf>
    <xf numFmtId="0" fontId="83" fillId="17" borderId="20" xfId="0" applyFont="1" applyFill="1" applyBorder="1"/>
    <xf numFmtId="0" fontId="85" fillId="0" borderId="2" xfId="0" applyFont="1" applyBorder="1" applyAlignment="1">
      <alignment vertical="top" wrapText="1"/>
    </xf>
    <xf numFmtId="0" fontId="97" fillId="17" borderId="12" xfId="0" applyFont="1" applyFill="1" applyBorder="1" applyAlignment="1">
      <alignment vertical="top" wrapText="1"/>
    </xf>
    <xf numFmtId="0" fontId="97" fillId="0" borderId="14" xfId="0" applyFont="1" applyFill="1" applyBorder="1" applyAlignment="1">
      <alignment wrapText="1"/>
    </xf>
    <xf numFmtId="0" fontId="83" fillId="0" borderId="0" xfId="0" applyFont="1" applyBorder="1" applyAlignment="1" applyProtection="1">
      <protection locked="0"/>
    </xf>
    <xf numFmtId="0" fontId="6" fillId="15" borderId="23" xfId="0" applyFont="1" applyFill="1" applyBorder="1"/>
    <xf numFmtId="0" fontId="6" fillId="15" borderId="22" xfId="0" applyFont="1" applyFill="1" applyBorder="1"/>
    <xf numFmtId="0" fontId="85" fillId="0" borderId="2" xfId="0" applyFont="1" applyFill="1" applyBorder="1" applyAlignment="1">
      <alignment vertical="top" wrapText="1"/>
    </xf>
    <xf numFmtId="0" fontId="85" fillId="0" borderId="2" xfId="0" applyFont="1" applyBorder="1" applyAlignment="1" applyProtection="1">
      <alignment horizontal="left" vertical="top" wrapText="1"/>
      <protection locked="0"/>
    </xf>
    <xf numFmtId="44" fontId="5" fillId="8" borderId="2" xfId="1" applyFont="1" applyFill="1" applyBorder="1" applyAlignment="1">
      <alignment horizontal="right" wrapText="1"/>
    </xf>
    <xf numFmtId="44" fontId="5" fillId="0" borderId="2" xfId="1" applyFont="1" applyFill="1" applyBorder="1" applyAlignment="1" applyProtection="1">
      <alignment horizontal="center" wrapText="1"/>
      <protection locked="0"/>
    </xf>
    <xf numFmtId="44" fontId="9" fillId="0" borderId="2" xfId="1" applyFont="1" applyFill="1" applyBorder="1" applyProtection="1">
      <protection locked="0"/>
    </xf>
    <xf numFmtId="44" fontId="9" fillId="8" borderId="2" xfId="1" applyFont="1" applyFill="1" applyBorder="1" applyAlignment="1">
      <alignment horizontal="right"/>
    </xf>
    <xf numFmtId="44" fontId="9" fillId="0" borderId="2" xfId="1" applyFont="1" applyFill="1" applyBorder="1" applyAlignment="1" applyProtection="1">
      <alignment horizontal="center"/>
      <protection locked="0"/>
    </xf>
    <xf numFmtId="0" fontId="6" fillId="17" borderId="23" xfId="0" applyFont="1" applyFill="1" applyBorder="1"/>
    <xf numFmtId="44" fontId="2" fillId="0" borderId="2" xfId="1" applyFont="1" applyBorder="1" applyProtection="1">
      <protection locked="0"/>
    </xf>
    <xf numFmtId="44" fontId="5" fillId="0" borderId="21" xfId="1" applyFont="1" applyFill="1" applyBorder="1" applyAlignment="1" applyProtection="1">
      <alignment horizontal="center" wrapText="1"/>
      <protection locked="0"/>
    </xf>
    <xf numFmtId="44" fontId="9" fillId="0" borderId="21" xfId="1" applyFont="1" applyFill="1" applyBorder="1" applyProtection="1">
      <protection locked="0"/>
    </xf>
    <xf numFmtId="44" fontId="9" fillId="0" borderId="21" xfId="1" applyFont="1" applyFill="1" applyBorder="1" applyAlignment="1" applyProtection="1">
      <alignment horizontal="center"/>
      <protection locked="0"/>
    </xf>
    <xf numFmtId="0" fontId="11" fillId="0" borderId="39" xfId="0" applyFont="1" applyFill="1" applyBorder="1" applyAlignment="1">
      <alignment horizontal="left" wrapText="1"/>
    </xf>
    <xf numFmtId="0" fontId="85" fillId="15" borderId="23" xfId="0" applyFont="1" applyFill="1" applyBorder="1" applyAlignment="1">
      <alignment wrapText="1"/>
    </xf>
    <xf numFmtId="44" fontId="85" fillId="15" borderId="17" xfId="1" applyFont="1" applyFill="1" applyBorder="1" applyAlignment="1">
      <alignment horizontal="center" wrapText="1"/>
    </xf>
    <xf numFmtId="0" fontId="85" fillId="15" borderId="17" xfId="0" applyFont="1" applyFill="1" applyBorder="1" applyAlignment="1">
      <alignment horizontal="center" wrapText="1"/>
    </xf>
    <xf numFmtId="44" fontId="85" fillId="15" borderId="55" xfId="1" applyFont="1" applyFill="1" applyBorder="1" applyAlignment="1">
      <alignment horizontal="center" wrapText="1"/>
    </xf>
    <xf numFmtId="0" fontId="85" fillId="17" borderId="23" xfId="0" applyFont="1" applyFill="1" applyBorder="1" applyAlignment="1">
      <alignment wrapText="1"/>
    </xf>
    <xf numFmtId="0" fontId="83" fillId="0" borderId="2" xfId="0" applyFont="1" applyFill="1" applyBorder="1" applyAlignment="1">
      <alignment horizontal="left" indent="4"/>
    </xf>
    <xf numFmtId="44" fontId="44" fillId="18" borderId="2" xfId="1" applyFont="1" applyFill="1" applyBorder="1" applyAlignment="1">
      <alignment horizontal="left"/>
    </xf>
    <xf numFmtId="164" fontId="44" fillId="18" borderId="2" xfId="1" applyNumberFormat="1" applyFont="1" applyFill="1" applyBorder="1" applyAlignment="1">
      <alignment horizontal="left"/>
    </xf>
    <xf numFmtId="0" fontId="44" fillId="18" borderId="42" xfId="0" applyFont="1" applyFill="1" applyBorder="1" applyAlignment="1">
      <alignment horizontal="left"/>
    </xf>
    <xf numFmtId="172" fontId="44" fillId="18" borderId="41" xfId="1" applyNumberFormat="1" applyFont="1" applyFill="1" applyBorder="1" applyAlignment="1"/>
    <xf numFmtId="0" fontId="0" fillId="5" borderId="36" xfId="0" applyFill="1" applyBorder="1"/>
    <xf numFmtId="0" fontId="98" fillId="0" borderId="2" xfId="0" applyFont="1" applyBorder="1" applyAlignment="1" applyProtection="1">
      <alignment wrapText="1"/>
      <protection locked="0"/>
    </xf>
    <xf numFmtId="0" fontId="85" fillId="17" borderId="31" xfId="0" applyFont="1" applyFill="1" applyBorder="1" applyAlignment="1">
      <alignment horizontal="center" wrapText="1"/>
    </xf>
    <xf numFmtId="0" fontId="5" fillId="0" borderId="4" xfId="0" applyFont="1" applyBorder="1"/>
    <xf numFmtId="0" fontId="5" fillId="0" borderId="4" xfId="0" applyFont="1" applyFill="1" applyBorder="1"/>
    <xf numFmtId="0" fontId="85" fillId="17" borderId="17" xfId="0" applyFont="1" applyFill="1" applyBorder="1" applyAlignment="1">
      <alignment horizontal="center" wrapText="1"/>
    </xf>
    <xf numFmtId="44" fontId="85" fillId="0" borderId="28" xfId="0" applyNumberFormat="1" applyFont="1" applyFill="1" applyBorder="1" applyAlignment="1" applyProtection="1">
      <alignment wrapText="1"/>
      <protection locked="0"/>
    </xf>
    <xf numFmtId="0" fontId="0" fillId="0" borderId="4" xfId="0" applyFill="1" applyBorder="1"/>
    <xf numFmtId="44" fontId="85" fillId="17" borderId="31" xfId="1" applyFont="1" applyFill="1" applyBorder="1" applyAlignment="1">
      <alignment horizontal="center" wrapText="1"/>
    </xf>
    <xf numFmtId="44" fontId="85" fillId="17" borderId="66" xfId="1" applyFont="1" applyFill="1" applyBorder="1" applyAlignment="1">
      <alignment horizontal="center" wrapText="1"/>
    </xf>
    <xf numFmtId="44" fontId="83" fillId="0" borderId="2" xfId="1" applyFont="1" applyFill="1" applyBorder="1" applyAlignment="1" applyProtection="1">
      <protection locked="0"/>
    </xf>
    <xf numFmtId="0" fontId="0" fillId="0" borderId="4" xfId="0" applyBorder="1"/>
    <xf numFmtId="0" fontId="83" fillId="17" borderId="66" xfId="0" applyFont="1" applyFill="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16" borderId="2" xfId="0" applyFont="1" applyFill="1" applyBorder="1" applyAlignment="1">
      <alignment horizontal="center" vertical="center" wrapText="1"/>
    </xf>
    <xf numFmtId="44" fontId="5" fillId="0" borderId="2" xfId="1" applyFont="1" applyBorder="1" applyAlignment="1" applyProtection="1">
      <alignment horizontal="center" vertical="center" wrapText="1"/>
      <protection locked="0"/>
    </xf>
    <xf numFmtId="44" fontId="5" fillId="16" borderId="2" xfId="1" applyFont="1" applyFill="1" applyBorder="1" applyAlignment="1">
      <alignment horizontal="center" vertical="center" wrapText="1"/>
    </xf>
    <xf numFmtId="10" fontId="5" fillId="0" borderId="2" xfId="1" applyNumberFormat="1" applyFont="1" applyBorder="1" applyAlignment="1" applyProtection="1">
      <alignment horizontal="center" vertical="center" wrapText="1"/>
      <protection locked="0"/>
    </xf>
    <xf numFmtId="0" fontId="0" fillId="0" borderId="0" xfId="0" applyAlignment="1">
      <alignment horizontal="center" vertical="center"/>
    </xf>
    <xf numFmtId="9" fontId="5" fillId="0" borderId="2" xfId="2" applyFont="1" applyBorder="1" applyAlignment="1" applyProtection="1">
      <alignment horizontal="center" vertical="center" wrapText="1"/>
      <protection locked="0"/>
    </xf>
    <xf numFmtId="0" fontId="83" fillId="0" borderId="2" xfId="0" applyFont="1" applyBorder="1" applyAlignment="1" applyProtection="1">
      <alignment wrapText="1"/>
      <protection locked="0"/>
    </xf>
    <xf numFmtId="0" fontId="83" fillId="0" borderId="2" xfId="0" applyFont="1" applyBorder="1" applyAlignment="1" applyProtection="1">
      <alignment horizontal="center"/>
      <protection locked="0"/>
    </xf>
    <xf numFmtId="0" fontId="99" fillId="0" borderId="2" xfId="0" applyFont="1" applyBorder="1" applyAlignment="1" applyProtection="1">
      <alignment wrapText="1"/>
      <protection locked="0"/>
    </xf>
    <xf numFmtId="0" fontId="99" fillId="0" borderId="6" xfId="0" applyFont="1" applyBorder="1" applyAlignment="1" applyProtection="1">
      <alignment wrapText="1"/>
      <protection locked="0"/>
    </xf>
    <xf numFmtId="0" fontId="99" fillId="0" borderId="2" xfId="0" applyFont="1" applyFill="1" applyBorder="1" applyAlignment="1" applyProtection="1">
      <alignment wrapText="1"/>
      <protection locked="0"/>
    </xf>
    <xf numFmtId="44" fontId="98" fillId="0" borderId="10" xfId="1" applyFont="1" applyFill="1" applyBorder="1" applyAlignment="1" applyProtection="1">
      <alignment wrapText="1"/>
      <protection locked="0"/>
    </xf>
    <xf numFmtId="0" fontId="83" fillId="0" borderId="2" xfId="0" applyFont="1" applyBorder="1" applyAlignment="1" applyProtection="1">
      <alignment horizontal="center" vertical="center"/>
      <protection locked="0"/>
    </xf>
    <xf numFmtId="44" fontId="85" fillId="0" borderId="2" xfId="1" applyFont="1" applyFill="1" applyBorder="1" applyAlignment="1" applyProtection="1">
      <alignment horizontal="center" wrapText="1"/>
      <protection locked="0"/>
    </xf>
    <xf numFmtId="44" fontId="85" fillId="16" borderId="2" xfId="1" applyFont="1" applyFill="1" applyBorder="1" applyAlignment="1">
      <alignment horizontal="center" wrapText="1"/>
    </xf>
    <xf numFmtId="44" fontId="83" fillId="0" borderId="2" xfId="1" applyFont="1" applyFill="1" applyBorder="1" applyProtection="1">
      <protection locked="0"/>
    </xf>
    <xf numFmtId="44" fontId="0" fillId="0" borderId="2" xfId="1" applyFont="1" applyFill="1" applyBorder="1" applyProtection="1">
      <protection locked="0"/>
    </xf>
    <xf numFmtId="44" fontId="83" fillId="0" borderId="2" xfId="1" applyFont="1" applyBorder="1" applyAlignment="1" applyProtection="1">
      <alignment horizontal="center" vertical="center"/>
      <protection locked="0"/>
    </xf>
    <xf numFmtId="44" fontId="98" fillId="0" borderId="2" xfId="1" applyFont="1" applyBorder="1" applyProtection="1">
      <protection locked="0"/>
    </xf>
    <xf numFmtId="44" fontId="98" fillId="0" borderId="2" xfId="1" applyFont="1" applyFill="1" applyBorder="1" applyProtection="1">
      <protection locked="0"/>
    </xf>
    <xf numFmtId="44" fontId="98" fillId="0" borderId="2" xfId="1" applyFont="1" applyBorder="1" applyAlignment="1" applyProtection="1">
      <alignment wrapText="1"/>
      <protection locked="0"/>
    </xf>
    <xf numFmtId="44" fontId="98" fillId="0" borderId="2" xfId="1" applyFont="1" applyFill="1" applyBorder="1" applyAlignment="1" applyProtection="1">
      <alignment wrapText="1"/>
      <protection locked="0"/>
    </xf>
    <xf numFmtId="0" fontId="83" fillId="3" borderId="2" xfId="0" applyFont="1" applyFill="1" applyBorder="1" applyAlignment="1">
      <alignment horizontal="right" vertical="center"/>
    </xf>
    <xf numFmtId="0" fontId="83" fillId="0" borderId="19" xfId="0" applyFont="1" applyFill="1" applyBorder="1" applyAlignment="1">
      <alignment horizontal="left" indent="4"/>
    </xf>
    <xf numFmtId="44" fontId="83" fillId="0" borderId="19" xfId="1" applyFont="1" applyFill="1" applyBorder="1" applyAlignment="1" applyProtection="1">
      <protection locked="0"/>
    </xf>
    <xf numFmtId="0" fontId="83" fillId="0" borderId="0" xfId="0" applyFont="1" applyFill="1" applyBorder="1" applyAlignment="1" applyProtection="1">
      <alignment horizontal="right" vertical="center" wrapText="1"/>
      <protection locked="0"/>
    </xf>
    <xf numFmtId="0" fontId="0" fillId="0" borderId="0" xfId="0" applyFill="1" applyBorder="1" applyAlignment="1">
      <alignment horizontal="right" vertical="center"/>
    </xf>
    <xf numFmtId="0" fontId="83" fillId="3" borderId="2" xfId="0" applyFont="1" applyFill="1" applyBorder="1" applyAlignment="1" applyProtection="1">
      <alignment horizontal="right" vertical="center" wrapText="1"/>
      <protection locked="0"/>
    </xf>
    <xf numFmtId="0" fontId="83" fillId="0" borderId="0" xfId="0" applyFont="1" applyFill="1" applyAlignment="1">
      <alignment vertical="center"/>
    </xf>
    <xf numFmtId="0" fontId="83" fillId="3" borderId="22" xfId="0" applyFont="1" applyFill="1" applyBorder="1" applyAlignment="1">
      <alignment horizontal="right" vertical="center"/>
    </xf>
    <xf numFmtId="0" fontId="83" fillId="3" borderId="2" xfId="0" applyFont="1" applyFill="1" applyBorder="1" applyAlignment="1">
      <alignment horizontal="left" vertical="center"/>
    </xf>
    <xf numFmtId="0" fontId="83" fillId="3" borderId="2" xfId="0" applyFont="1" applyFill="1" applyBorder="1" applyAlignment="1" applyProtection="1">
      <alignment vertical="center" wrapText="1"/>
      <protection locked="0"/>
    </xf>
    <xf numFmtId="0" fontId="83" fillId="0" borderId="22" xfId="0" applyFont="1" applyBorder="1" applyAlignment="1">
      <alignment vertical="center"/>
    </xf>
    <xf numFmtId="44" fontId="0" fillId="8" borderId="16" xfId="0" applyNumberFormat="1" applyFill="1" applyBorder="1" applyAlignment="1">
      <alignment vertical="center"/>
    </xf>
    <xf numFmtId="0" fontId="0" fillId="5" borderId="1" xfId="0" applyFill="1" applyBorder="1" applyAlignment="1">
      <alignment vertical="center"/>
    </xf>
    <xf numFmtId="44" fontId="0" fillId="5" borderId="6" xfId="1" applyFont="1" applyFill="1" applyBorder="1" applyAlignment="1">
      <alignment vertical="center"/>
    </xf>
    <xf numFmtId="0" fontId="85" fillId="15" borderId="16" xfId="0" applyFont="1" applyFill="1" applyBorder="1" applyAlignment="1">
      <alignment horizontal="center" vertical="center" wrapText="1"/>
    </xf>
    <xf numFmtId="0" fontId="83" fillId="0" borderId="2" xfId="0" applyFont="1" applyFill="1" applyBorder="1" applyAlignment="1">
      <alignment horizontal="center" vertical="center" wrapText="1"/>
    </xf>
    <xf numFmtId="0" fontId="0" fillId="0" borderId="2" xfId="0" applyFont="1" applyBorder="1" applyAlignment="1" applyProtection="1">
      <alignment horizontal="center" vertical="center"/>
      <protection locked="0"/>
    </xf>
    <xf numFmtId="0" fontId="83" fillId="0" borderId="0" xfId="0" applyFont="1" applyFill="1" applyBorder="1" applyAlignment="1" applyProtection="1">
      <alignment vertical="center" wrapText="1"/>
      <protection locked="0"/>
    </xf>
    <xf numFmtId="0" fontId="99" fillId="0" borderId="7" xfId="0" applyFont="1" applyFill="1" applyBorder="1" applyAlignment="1" applyProtection="1">
      <alignment wrapText="1"/>
      <protection locked="0"/>
    </xf>
    <xf numFmtId="0" fontId="99" fillId="0" borderId="5" xfId="0" applyFont="1" applyFill="1" applyBorder="1" applyAlignment="1" applyProtection="1">
      <alignment wrapText="1"/>
      <protection locked="0"/>
    </xf>
    <xf numFmtId="0" fontId="83" fillId="3" borderId="2" xfId="0" applyFont="1" applyFill="1" applyBorder="1" applyAlignment="1">
      <alignment vertical="center"/>
    </xf>
    <xf numFmtId="0" fontId="83" fillId="0" borderId="7" xfId="0" applyFont="1" applyBorder="1" applyProtection="1">
      <protection locked="0"/>
    </xf>
    <xf numFmtId="44" fontId="85" fillId="0" borderId="2" xfId="1" applyFont="1" applyBorder="1" applyAlignment="1" applyProtection="1">
      <alignment wrapText="1"/>
      <protection locked="0"/>
    </xf>
    <xf numFmtId="44" fontId="83" fillId="0" borderId="2" xfId="1" applyFont="1" applyBorder="1" applyProtection="1">
      <protection locked="0"/>
    </xf>
    <xf numFmtId="44" fontId="98" fillId="0" borderId="11" xfId="1" applyFont="1" applyFill="1" applyBorder="1" applyAlignment="1" applyProtection="1">
      <alignment wrapText="1"/>
      <protection locked="0"/>
    </xf>
    <xf numFmtId="44" fontId="99" fillId="0" borderId="17" xfId="1" applyFont="1" applyFill="1" applyBorder="1" applyProtection="1">
      <protection locked="0"/>
    </xf>
    <xf numFmtId="44" fontId="98" fillId="0" borderId="29" xfId="1" applyFont="1" applyFill="1" applyBorder="1" applyAlignment="1" applyProtection="1">
      <alignment wrapText="1"/>
      <protection locked="0"/>
    </xf>
    <xf numFmtId="44" fontId="99" fillId="0" borderId="28" xfId="1" applyFont="1" applyFill="1" applyBorder="1" applyProtection="1">
      <protection locked="0"/>
    </xf>
    <xf numFmtId="44" fontId="9" fillId="8" borderId="39" xfId="0" applyNumberFormat="1" applyFont="1" applyFill="1" applyBorder="1"/>
    <xf numFmtId="44" fontId="9" fillId="8" borderId="33" xfId="0" applyNumberFormat="1" applyFont="1" applyFill="1" applyBorder="1"/>
    <xf numFmtId="44" fontId="9" fillId="8" borderId="16" xfId="1" applyFont="1" applyFill="1" applyBorder="1" applyAlignment="1">
      <alignment horizontal="right"/>
    </xf>
    <xf numFmtId="44" fontId="9" fillId="8" borderId="16" xfId="0" applyNumberFormat="1" applyFont="1" applyFill="1" applyBorder="1"/>
    <xf numFmtId="44" fontId="9" fillId="8" borderId="62" xfId="0" applyNumberFormat="1" applyFont="1" applyFill="1" applyBorder="1"/>
    <xf numFmtId="44" fontId="98" fillId="16" borderId="2" xfId="1" applyFont="1" applyFill="1" applyBorder="1" applyAlignment="1">
      <alignment wrapText="1"/>
    </xf>
    <xf numFmtId="44" fontId="95" fillId="16" borderId="28" xfId="0" applyNumberFormat="1" applyFont="1" applyFill="1" applyBorder="1"/>
    <xf numFmtId="44" fontId="98" fillId="16" borderId="28" xfId="0" applyNumberFormat="1" applyFont="1" applyFill="1" applyBorder="1" applyAlignment="1"/>
    <xf numFmtId="44" fontId="95" fillId="16" borderId="2" xfId="1" applyNumberFormat="1" applyFont="1" applyFill="1" applyBorder="1" applyAlignment="1">
      <alignment wrapText="1"/>
    </xf>
    <xf numFmtId="0" fontId="80" fillId="7" borderId="18" xfId="0" applyFont="1" applyFill="1" applyBorder="1" applyAlignment="1">
      <alignment horizontal="center" vertical="center" wrapText="1"/>
    </xf>
    <xf numFmtId="0" fontId="79" fillId="7" borderId="18" xfId="0" applyFont="1" applyFill="1" applyBorder="1" applyAlignment="1">
      <alignment horizontal="center" vertical="center" wrapText="1"/>
    </xf>
    <xf numFmtId="0" fontId="29" fillId="7" borderId="45" xfId="0" applyFont="1" applyFill="1" applyBorder="1" applyAlignment="1">
      <alignment horizontal="center" vertical="center"/>
    </xf>
    <xf numFmtId="0" fontId="29" fillId="7" borderId="44" xfId="0" applyFont="1" applyFill="1" applyBorder="1" applyAlignment="1">
      <alignment horizontal="center" vertical="center"/>
    </xf>
    <xf numFmtId="0" fontId="29" fillId="13" borderId="54" xfId="0" applyFont="1" applyFill="1" applyBorder="1" applyAlignment="1">
      <alignment horizontal="center" vertical="center"/>
    </xf>
    <xf numFmtId="0" fontId="29" fillId="13" borderId="18" xfId="0" applyFont="1" applyFill="1" applyBorder="1" applyAlignment="1">
      <alignment horizontal="center" vertical="center"/>
    </xf>
    <xf numFmtId="0" fontId="29" fillId="13" borderId="53" xfId="0" applyFont="1" applyFill="1" applyBorder="1" applyAlignment="1">
      <alignment horizontal="center" vertical="center"/>
    </xf>
    <xf numFmtId="0" fontId="53" fillId="6" borderId="37" xfId="0" applyFont="1" applyFill="1" applyBorder="1" applyAlignment="1">
      <alignment horizontal="left"/>
    </xf>
    <xf numFmtId="0" fontId="53" fillId="6" borderId="35" xfId="0" applyFont="1" applyFill="1" applyBorder="1" applyAlignment="1">
      <alignment horizontal="left"/>
    </xf>
    <xf numFmtId="0" fontId="45" fillId="0" borderId="21" xfId="0" applyFont="1" applyBorder="1" applyAlignment="1">
      <alignment horizontal="left"/>
    </xf>
    <xf numFmtId="0" fontId="45" fillId="0" borderId="34" xfId="0" applyFont="1" applyBorder="1" applyAlignment="1">
      <alignment horizontal="left"/>
    </xf>
    <xf numFmtId="44" fontId="44" fillId="4" borderId="2" xfId="1" applyFont="1" applyFill="1" applyBorder="1" applyAlignment="1">
      <alignment horizontal="center"/>
    </xf>
    <xf numFmtId="44" fontId="44" fillId="4" borderId="41" xfId="1" applyFont="1" applyFill="1" applyBorder="1" applyAlignment="1">
      <alignment horizontal="center"/>
    </xf>
    <xf numFmtId="0" fontId="44" fillId="0" borderId="42" xfId="0" applyFont="1" applyBorder="1" applyAlignment="1">
      <alignment horizontal="left"/>
    </xf>
    <xf numFmtId="0" fontId="44" fillId="0" borderId="2" xfId="0" applyFont="1" applyBorder="1" applyAlignment="1">
      <alignment horizontal="left"/>
    </xf>
    <xf numFmtId="0" fontId="21" fillId="0" borderId="42" xfId="0" applyFont="1" applyBorder="1" applyAlignment="1">
      <alignment horizontal="center" vertical="center"/>
    </xf>
    <xf numFmtId="0" fontId="21" fillId="0" borderId="2" xfId="0" applyFont="1" applyBorder="1" applyAlignment="1">
      <alignment horizontal="center" vertical="center"/>
    </xf>
    <xf numFmtId="0" fontId="52" fillId="7" borderId="54" xfId="0" applyFont="1" applyFill="1" applyBorder="1" applyAlignment="1">
      <alignment horizontal="center" vertical="center"/>
    </xf>
    <xf numFmtId="0" fontId="52" fillId="7" borderId="18" xfId="0" applyFont="1" applyFill="1" applyBorder="1" applyAlignment="1">
      <alignment horizontal="center" vertical="center"/>
    </xf>
    <xf numFmtId="0" fontId="52" fillId="7" borderId="53" xfId="0" applyFont="1" applyFill="1" applyBorder="1" applyAlignment="1">
      <alignment horizontal="center" vertical="center"/>
    </xf>
    <xf numFmtId="1" fontId="44" fillId="6" borderId="2" xfId="0" applyNumberFormat="1" applyFont="1" applyFill="1" applyBorder="1" applyAlignment="1" applyProtection="1">
      <alignment horizontal="center"/>
      <protection locked="0"/>
    </xf>
    <xf numFmtId="44" fontId="44" fillId="4" borderId="21" xfId="0" applyNumberFormat="1" applyFont="1" applyFill="1" applyBorder="1" applyAlignment="1">
      <alignment horizontal="center"/>
    </xf>
    <xf numFmtId="44" fontId="44" fillId="4" borderId="53" xfId="0" applyNumberFormat="1" applyFont="1" applyFill="1" applyBorder="1" applyAlignment="1">
      <alignment horizontal="center"/>
    </xf>
    <xf numFmtId="0" fontId="21" fillId="0" borderId="21" xfId="0" applyFont="1" applyBorder="1" applyAlignment="1">
      <alignment horizontal="center" vertical="center"/>
    </xf>
    <xf numFmtId="0" fontId="21" fillId="0" borderId="53" xfId="0" applyFont="1" applyBorder="1" applyAlignment="1">
      <alignment horizontal="center" vertical="center"/>
    </xf>
    <xf numFmtId="44" fontId="44" fillId="4" borderId="21" xfId="1" applyFont="1" applyFill="1" applyBorder="1" applyAlignment="1">
      <alignment horizontal="center"/>
    </xf>
    <xf numFmtId="44" fontId="44" fillId="4" borderId="53" xfId="1" applyFont="1" applyFill="1" applyBorder="1" applyAlignment="1">
      <alignment horizontal="center"/>
    </xf>
    <xf numFmtId="0" fontId="48" fillId="0" borderId="21" xfId="0" applyFont="1" applyBorder="1" applyAlignment="1">
      <alignment horizontal="center" vertical="center" wrapText="1"/>
    </xf>
    <xf numFmtId="0" fontId="48" fillId="0" borderId="18" xfId="0" applyFont="1" applyBorder="1" applyAlignment="1">
      <alignment horizontal="center" vertical="center" wrapText="1"/>
    </xf>
    <xf numFmtId="0" fontId="29" fillId="13" borderId="42" xfId="0" applyFont="1" applyFill="1" applyBorder="1" applyAlignment="1">
      <alignment horizontal="center" vertical="center"/>
    </xf>
    <xf numFmtId="0" fontId="29" fillId="13" borderId="2" xfId="0" applyFont="1" applyFill="1" applyBorder="1" applyAlignment="1">
      <alignment horizontal="center" vertical="center"/>
    </xf>
    <xf numFmtId="0" fontId="29" fillId="13" borderId="41" xfId="0" applyFont="1" applyFill="1" applyBorder="1" applyAlignment="1">
      <alignment horizontal="center" vertical="center"/>
    </xf>
    <xf numFmtId="0" fontId="47" fillId="8" borderId="2" xfId="0" applyFont="1" applyFill="1" applyBorder="1" applyAlignment="1" applyProtection="1">
      <alignment horizontal="center"/>
      <protection locked="0"/>
    </xf>
    <xf numFmtId="0" fontId="51" fillId="8" borderId="2" xfId="0" applyFont="1" applyFill="1" applyBorder="1" applyAlignment="1" applyProtection="1">
      <alignment horizontal="center" vertical="center" shrinkToFit="1"/>
      <protection locked="0"/>
    </xf>
    <xf numFmtId="0" fontId="50" fillId="6" borderId="2" xfId="0" applyFont="1" applyFill="1" applyBorder="1" applyAlignment="1" applyProtection="1">
      <alignment horizontal="center" vertical="center"/>
    </xf>
    <xf numFmtId="0" fontId="45" fillId="0" borderId="2" xfId="0" applyFont="1" applyBorder="1" applyAlignment="1">
      <alignment horizontal="left" vertical="center" wrapText="1"/>
    </xf>
    <xf numFmtId="0" fontId="44" fillId="6" borderId="54" xfId="0" applyFont="1" applyFill="1" applyBorder="1" applyAlignment="1">
      <alignment horizontal="left"/>
    </xf>
    <xf numFmtId="0" fontId="44" fillId="6" borderId="18" xfId="0" applyFont="1" applyFill="1" applyBorder="1" applyAlignment="1">
      <alignment horizontal="left"/>
    </xf>
    <xf numFmtId="0" fontId="44" fillId="6" borderId="34" xfId="0" applyFont="1" applyFill="1" applyBorder="1" applyAlignment="1">
      <alignment horizontal="left"/>
    </xf>
    <xf numFmtId="0" fontId="22" fillId="0" borderId="45"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3" xfId="0" applyFont="1" applyBorder="1" applyAlignment="1">
      <alignment horizontal="center" vertical="center" wrapText="1"/>
    </xf>
    <xf numFmtId="0" fontId="35" fillId="6" borderId="2" xfId="4" applyNumberFormat="1" applyFont="1" applyFill="1" applyBorder="1" applyAlignment="1">
      <alignment horizontal="center" vertical="center" wrapText="1"/>
    </xf>
    <xf numFmtId="1" fontId="38" fillId="8" borderId="21" xfId="3" applyNumberFormat="1" applyFont="1" applyFill="1" applyBorder="1" applyAlignment="1" applyProtection="1">
      <alignment horizontal="center" shrinkToFit="1"/>
      <protection locked="0"/>
    </xf>
    <xf numFmtId="1" fontId="38" fillId="8" borderId="18" xfId="3" applyNumberFormat="1" applyFont="1" applyFill="1" applyBorder="1" applyAlignment="1" applyProtection="1">
      <alignment horizontal="center" shrinkToFit="1"/>
      <protection locked="0"/>
    </xf>
    <xf numFmtId="0" fontId="33" fillId="4" borderId="37" xfId="0" applyFont="1" applyFill="1" applyBorder="1" applyAlignment="1">
      <alignment horizontal="left" vertical="center"/>
    </xf>
    <xf numFmtId="0" fontId="33" fillId="4" borderId="35" xfId="0" applyFont="1" applyFill="1" applyBorder="1" applyAlignment="1">
      <alignment horizontal="left" vertical="center"/>
    </xf>
    <xf numFmtId="0" fontId="33" fillId="4" borderId="46" xfId="0" applyFont="1" applyFill="1" applyBorder="1" applyAlignment="1">
      <alignment horizontal="left" vertical="center"/>
    </xf>
    <xf numFmtId="1" fontId="47" fillId="0" borderId="2" xfId="0" applyNumberFormat="1" applyFont="1" applyBorder="1" applyAlignment="1">
      <alignment horizontal="center" vertical="center" shrinkToFit="1"/>
    </xf>
    <xf numFmtId="1" fontId="38" fillId="8" borderId="2" xfId="3" applyNumberFormat="1" applyFont="1" applyFill="1" applyBorder="1" applyAlignment="1" applyProtection="1">
      <alignment horizontal="center" shrinkToFit="1"/>
      <protection locked="0"/>
    </xf>
    <xf numFmtId="0" fontId="32" fillId="11" borderId="2" xfId="0" applyFont="1" applyFill="1" applyBorder="1" applyAlignment="1" applyProtection="1">
      <alignment horizontal="left" vertical="center" wrapText="1"/>
      <protection hidden="1"/>
    </xf>
    <xf numFmtId="0" fontId="31" fillId="11" borderId="2" xfId="0" applyFont="1" applyFill="1" applyBorder="1" applyAlignment="1" applyProtection="1">
      <alignment horizontal="left" vertical="center" wrapText="1"/>
      <protection hidden="1"/>
    </xf>
    <xf numFmtId="169" fontId="44" fillId="4" borderId="21" xfId="1" applyNumberFormat="1" applyFont="1" applyFill="1" applyBorder="1" applyAlignment="1">
      <alignment horizontal="center"/>
    </xf>
    <xf numFmtId="169" fontId="44" fillId="4" borderId="53" xfId="1" applyNumberFormat="1" applyFont="1" applyFill="1" applyBorder="1" applyAlignment="1">
      <alignment horizontal="center"/>
    </xf>
    <xf numFmtId="44" fontId="20" fillId="4" borderId="39" xfId="1" applyFont="1" applyFill="1" applyBorder="1" applyAlignment="1">
      <alignment horizontal="center"/>
    </xf>
    <xf numFmtId="44" fontId="20" fillId="4" borderId="38" xfId="1" applyFont="1" applyFill="1" applyBorder="1" applyAlignment="1">
      <alignment horizontal="center"/>
    </xf>
    <xf numFmtId="0" fontId="24" fillId="7" borderId="3" xfId="5" applyFont="1" applyFill="1" applyBorder="1" applyAlignment="1">
      <alignment horizontal="center" vertical="top"/>
    </xf>
    <xf numFmtId="0" fontId="24" fillId="7" borderId="4" xfId="5" applyFont="1" applyFill="1" applyBorder="1" applyAlignment="1">
      <alignment horizontal="center" vertical="top"/>
    </xf>
    <xf numFmtId="0" fontId="24" fillId="7" borderId="5" xfId="5" applyFont="1" applyFill="1" applyBorder="1" applyAlignment="1">
      <alignment horizontal="center" vertical="top"/>
    </xf>
    <xf numFmtId="0" fontId="40" fillId="6" borderId="50" xfId="0" applyFont="1" applyFill="1" applyBorder="1" applyAlignment="1">
      <alignment horizontal="center"/>
    </xf>
    <xf numFmtId="0" fontId="40" fillId="6" borderId="44" xfId="0" applyFont="1" applyFill="1" applyBorder="1" applyAlignment="1">
      <alignment horizontal="center"/>
    </xf>
    <xf numFmtId="0" fontId="40" fillId="6" borderId="49" xfId="0" applyFont="1" applyFill="1" applyBorder="1" applyAlignment="1">
      <alignment horizontal="center"/>
    </xf>
    <xf numFmtId="0" fontId="40" fillId="6" borderId="48" xfId="0" applyFont="1" applyFill="1" applyBorder="1" applyAlignment="1">
      <alignment horizontal="center"/>
    </xf>
    <xf numFmtId="0" fontId="40" fillId="6" borderId="35" xfId="0" applyFont="1" applyFill="1" applyBorder="1" applyAlignment="1">
      <alignment horizontal="center"/>
    </xf>
    <xf numFmtId="0" fontId="40" fillId="6" borderId="47" xfId="0" applyFont="1" applyFill="1" applyBorder="1" applyAlignment="1">
      <alignment horizontal="center"/>
    </xf>
    <xf numFmtId="0" fontId="21" fillId="0" borderId="34" xfId="0" applyFont="1" applyBorder="1" applyAlignment="1">
      <alignment horizontal="center" vertical="center"/>
    </xf>
    <xf numFmtId="1" fontId="36" fillId="0" borderId="21" xfId="0" applyNumberFormat="1" applyFont="1" applyBorder="1" applyAlignment="1">
      <alignment horizontal="center" vertical="center"/>
    </xf>
    <xf numFmtId="1" fontId="36" fillId="0" borderId="34" xfId="0" applyNumberFormat="1" applyFont="1" applyBorder="1" applyAlignment="1">
      <alignment horizontal="center" vertical="center"/>
    </xf>
    <xf numFmtId="1" fontId="36" fillId="0" borderId="2" xfId="0" applyNumberFormat="1" applyFont="1" applyBorder="1" applyAlignment="1">
      <alignment horizontal="center" vertical="center"/>
    </xf>
    <xf numFmtId="0" fontId="35" fillId="0" borderId="2" xfId="4" applyFont="1" applyFill="1" applyBorder="1" applyAlignment="1">
      <alignment horizontal="left" vertical="center" wrapText="1"/>
    </xf>
    <xf numFmtId="0" fontId="49" fillId="0" borderId="52" xfId="0" applyFont="1" applyBorder="1" applyAlignment="1">
      <alignment horizontal="center" vertical="center"/>
    </xf>
    <xf numFmtId="0" fontId="49" fillId="0" borderId="51" xfId="0" applyFont="1" applyBorder="1" applyAlignment="1">
      <alignment horizontal="center" vertical="center"/>
    </xf>
    <xf numFmtId="0" fontId="22" fillId="0" borderId="2" xfId="0" applyFont="1" applyBorder="1" applyAlignment="1">
      <alignment horizontal="center" vertical="center"/>
    </xf>
    <xf numFmtId="0" fontId="42" fillId="0" borderId="21" xfId="0" applyFont="1" applyBorder="1" applyAlignment="1">
      <alignment horizontal="center" vertical="center" wrapText="1"/>
    </xf>
    <xf numFmtId="0" fontId="42" fillId="0" borderId="34" xfId="0" applyFont="1" applyBorder="1" applyAlignment="1">
      <alignment horizontal="center" vertical="center" wrapText="1"/>
    </xf>
    <xf numFmtId="0" fontId="35" fillId="0" borderId="21" xfId="4" applyFont="1" applyFill="1" applyBorder="1" applyAlignment="1">
      <alignment horizontal="left" vertical="center" wrapText="1"/>
    </xf>
    <xf numFmtId="0" fontId="35" fillId="0" borderId="34" xfId="4" applyFont="1" applyFill="1" applyBorder="1" applyAlignment="1">
      <alignment horizontal="left" vertical="center" wrapText="1"/>
    </xf>
    <xf numFmtId="0" fontId="13" fillId="10" borderId="0" xfId="0" applyFont="1" applyFill="1" applyAlignment="1">
      <alignment horizontal="center"/>
    </xf>
    <xf numFmtId="0" fontId="29" fillId="7" borderId="23" xfId="5" applyFont="1" applyFill="1" applyBorder="1" applyAlignment="1" applyProtection="1">
      <alignment horizontal="center" vertical="center" wrapText="1"/>
      <protection hidden="1"/>
    </xf>
    <xf numFmtId="0" fontId="29" fillId="7" borderId="0" xfId="5" applyFont="1" applyFill="1" applyBorder="1" applyAlignment="1" applyProtection="1">
      <alignment horizontal="center" vertical="center" wrapText="1"/>
      <protection hidden="1"/>
    </xf>
    <xf numFmtId="0" fontId="29" fillId="7" borderId="7" xfId="5" applyFont="1" applyFill="1" applyBorder="1" applyAlignment="1" applyProtection="1">
      <alignment horizontal="center" vertical="center" wrapText="1"/>
      <protection hidden="1"/>
    </xf>
    <xf numFmtId="0" fontId="42" fillId="0" borderId="18" xfId="0" applyFont="1" applyBorder="1" applyAlignment="1">
      <alignment horizontal="center" vertical="center" wrapText="1"/>
    </xf>
    <xf numFmtId="1" fontId="38" fillId="8" borderId="34" xfId="3" applyNumberFormat="1" applyFont="1" applyFill="1" applyBorder="1" applyAlignment="1" applyProtection="1">
      <alignment horizontal="center" shrinkToFit="1"/>
      <protection locked="0"/>
    </xf>
    <xf numFmtId="0" fontId="42" fillId="0" borderId="2" xfId="0" applyFont="1" applyBorder="1" applyAlignment="1">
      <alignment horizontal="center" vertical="center" wrapText="1"/>
    </xf>
    <xf numFmtId="0" fontId="39" fillId="0" borderId="2" xfId="4" applyFont="1" applyFill="1" applyBorder="1" applyAlignment="1">
      <alignment horizontal="left" vertical="center" wrapText="1"/>
    </xf>
    <xf numFmtId="167" fontId="39" fillId="6" borderId="21" xfId="4" applyNumberFormat="1" applyFont="1" applyFill="1" applyBorder="1" applyAlignment="1" applyProtection="1">
      <alignment horizontal="center" vertical="center" shrinkToFit="1"/>
    </xf>
    <xf numFmtId="167" fontId="39" fillId="6" borderId="18" xfId="4" applyNumberFormat="1" applyFont="1" applyFill="1" applyBorder="1" applyAlignment="1" applyProtection="1">
      <alignment horizontal="center" vertical="center" shrinkToFit="1"/>
    </xf>
    <xf numFmtId="167" fontId="39" fillId="6" borderId="34" xfId="4" applyNumberFormat="1" applyFont="1" applyFill="1" applyBorder="1" applyAlignment="1" applyProtection="1">
      <alignment horizontal="center" vertical="center" shrinkToFit="1"/>
    </xf>
    <xf numFmtId="0" fontId="22" fillId="0" borderId="42" xfId="0" applyFont="1" applyBorder="1" applyAlignment="1">
      <alignment horizontal="center" vertical="center"/>
    </xf>
    <xf numFmtId="0" fontId="22" fillId="0" borderId="41" xfId="0" applyFont="1" applyBorder="1" applyAlignment="1">
      <alignment horizontal="center" vertical="center"/>
    </xf>
    <xf numFmtId="166" fontId="15" fillId="6" borderId="0" xfId="4" applyNumberFormat="1" applyFont="1" applyFill="1" applyBorder="1" applyAlignment="1">
      <alignment horizontal="center" vertical="center" wrapText="1"/>
    </xf>
    <xf numFmtId="14" fontId="25" fillId="6" borderId="0" xfId="5" applyNumberFormat="1" applyFont="1" applyFill="1" applyBorder="1" applyAlignment="1" applyProtection="1">
      <alignment horizontal="center" vertical="center"/>
    </xf>
    <xf numFmtId="14" fontId="25" fillId="6" borderId="7" xfId="5" applyNumberFormat="1" applyFont="1" applyFill="1" applyBorder="1" applyAlignment="1" applyProtection="1">
      <alignment horizontal="center" vertical="center"/>
    </xf>
    <xf numFmtId="0" fontId="28" fillId="8" borderId="27" xfId="5" applyFont="1" applyFill="1" applyBorder="1" applyAlignment="1" applyProtection="1">
      <alignment horizontal="center" vertical="center" wrapText="1"/>
      <protection locked="0"/>
    </xf>
    <xf numFmtId="0" fontId="28" fillId="8" borderId="9" xfId="5" applyFont="1" applyFill="1" applyBorder="1" applyAlignment="1" applyProtection="1">
      <alignment horizontal="center" vertical="center" wrapText="1"/>
      <protection locked="0"/>
    </xf>
    <xf numFmtId="0" fontId="28" fillId="8" borderId="35" xfId="5" applyFont="1" applyFill="1" applyBorder="1" applyAlignment="1" applyProtection="1">
      <alignment horizontal="center" vertical="center" wrapText="1"/>
      <protection locked="0"/>
    </xf>
    <xf numFmtId="0" fontId="28" fillId="8" borderId="46" xfId="5" applyFont="1" applyFill="1" applyBorder="1" applyAlignment="1" applyProtection="1">
      <alignment horizontal="center" vertical="center" wrapText="1"/>
      <protection locked="0"/>
    </xf>
    <xf numFmtId="0" fontId="27" fillId="8" borderId="37" xfId="5" applyFont="1" applyFill="1" applyBorder="1" applyAlignment="1" applyProtection="1">
      <alignment horizontal="center" vertical="center"/>
      <protection locked="0" hidden="1"/>
    </xf>
    <xf numFmtId="0" fontId="27" fillId="8" borderId="35" xfId="5" applyFont="1" applyFill="1" applyBorder="1" applyAlignment="1" applyProtection="1">
      <alignment horizontal="center" vertical="center"/>
      <protection locked="0" hidden="1"/>
    </xf>
    <xf numFmtId="0" fontId="26" fillId="6" borderId="37" xfId="5" applyFont="1" applyFill="1" applyBorder="1" applyAlignment="1" applyProtection="1">
      <alignment horizontal="center" vertical="top"/>
    </xf>
    <xf numFmtId="0" fontId="26" fillId="6" borderId="35" xfId="5" applyFont="1" applyFill="1" applyBorder="1" applyAlignment="1" applyProtection="1">
      <alignment horizontal="center" vertical="top"/>
    </xf>
    <xf numFmtId="0" fontId="25" fillId="6" borderId="45" xfId="5" applyFont="1" applyFill="1" applyBorder="1" applyAlignment="1" applyProtection="1">
      <alignment horizontal="center" vertical="top"/>
      <protection hidden="1"/>
    </xf>
    <xf numFmtId="0" fontId="25" fillId="6" borderId="44" xfId="5" applyFont="1" applyFill="1" applyBorder="1" applyAlignment="1" applyProtection="1">
      <alignment horizontal="center" vertical="top"/>
      <protection hidden="1"/>
    </xf>
    <xf numFmtId="0" fontId="25" fillId="6" borderId="43" xfId="5" applyFont="1" applyFill="1" applyBorder="1" applyAlignment="1" applyProtection="1">
      <alignment horizontal="center" vertical="top"/>
      <protection hidden="1"/>
    </xf>
    <xf numFmtId="0" fontId="18" fillId="6" borderId="0" xfId="4" applyFont="1" applyFill="1" applyBorder="1" applyAlignment="1">
      <alignment horizontal="center" vertical="center" wrapText="1"/>
    </xf>
    <xf numFmtId="168" fontId="31" fillId="11" borderId="2" xfId="0" applyNumberFormat="1" applyFont="1" applyFill="1" applyBorder="1" applyAlignment="1" applyProtection="1">
      <alignment horizontal="center" vertical="center"/>
      <protection hidden="1"/>
    </xf>
    <xf numFmtId="0" fontId="31" fillId="11" borderId="2" xfId="0" applyFont="1" applyFill="1" applyBorder="1" applyAlignment="1" applyProtection="1">
      <alignment horizontal="center" vertical="center"/>
      <protection hidden="1"/>
    </xf>
    <xf numFmtId="0" fontId="31" fillId="11" borderId="41" xfId="0" applyFont="1" applyFill="1" applyBorder="1" applyAlignment="1" applyProtection="1">
      <alignment horizontal="center" vertical="center"/>
      <protection hidden="1"/>
    </xf>
    <xf numFmtId="165" fontId="34" fillId="6" borderId="21" xfId="4" applyNumberFormat="1" applyFont="1" applyFill="1" applyBorder="1" applyAlignment="1">
      <alignment horizontal="center" vertical="center" wrapText="1"/>
    </xf>
    <xf numFmtId="165" fontId="34" fillId="6" borderId="34" xfId="4" applyNumberFormat="1" applyFont="1" applyFill="1" applyBorder="1" applyAlignment="1">
      <alignment horizontal="center" vertical="center" wrapText="1"/>
    </xf>
    <xf numFmtId="168" fontId="32" fillId="11" borderId="2" xfId="0" applyNumberFormat="1" applyFont="1" applyFill="1" applyBorder="1" applyAlignment="1" applyProtection="1">
      <alignment horizontal="center" vertical="center"/>
      <protection hidden="1"/>
    </xf>
    <xf numFmtId="0" fontId="25" fillId="6" borderId="23" xfId="5" applyFont="1" applyFill="1" applyBorder="1" applyAlignment="1" applyProtection="1">
      <alignment horizontal="center" vertical="top"/>
      <protection hidden="1"/>
    </xf>
    <xf numFmtId="0" fontId="25" fillId="6" borderId="0" xfId="5" applyFont="1" applyFill="1" applyBorder="1" applyAlignment="1" applyProtection="1">
      <alignment horizontal="center" vertical="top"/>
      <protection hidden="1"/>
    </xf>
    <xf numFmtId="0" fontId="20" fillId="6" borderId="40" xfId="0" applyFont="1" applyFill="1" applyBorder="1" applyAlignment="1">
      <alignment horizontal="center"/>
    </xf>
    <xf numFmtId="0" fontId="20" fillId="6" borderId="39" xfId="0" applyFont="1" applyFill="1" applyBorder="1" applyAlignment="1">
      <alignment horizontal="center"/>
    </xf>
    <xf numFmtId="0" fontId="32" fillId="11" borderId="2" xfId="0" applyFont="1" applyFill="1" applyBorder="1" applyAlignment="1" applyProtection="1">
      <alignment horizontal="center" vertical="center" wrapText="1"/>
      <protection hidden="1"/>
    </xf>
    <xf numFmtId="0" fontId="29" fillId="9" borderId="22" xfId="5" applyFont="1" applyFill="1" applyBorder="1" applyAlignment="1" applyProtection="1">
      <alignment horizontal="center" vertical="center" wrapText="1"/>
      <protection hidden="1"/>
    </xf>
    <xf numFmtId="0" fontId="29" fillId="9" borderId="1" xfId="5" applyFont="1" applyFill="1" applyBorder="1" applyAlignment="1" applyProtection="1">
      <alignment horizontal="center" vertical="center" wrapText="1"/>
      <protection hidden="1"/>
    </xf>
    <xf numFmtId="0" fontId="29" fillId="9" borderId="6" xfId="5" applyFont="1" applyFill="1" applyBorder="1" applyAlignment="1" applyProtection="1">
      <alignment horizontal="center" vertical="center" wrapText="1"/>
      <protection hidden="1"/>
    </xf>
    <xf numFmtId="0" fontId="43" fillId="13" borderId="58" xfId="0" applyFont="1" applyFill="1" applyBorder="1" applyAlignment="1">
      <alignment horizontal="center" vertical="center" wrapText="1"/>
    </xf>
    <xf numFmtId="0" fontId="43" fillId="13" borderId="59" xfId="0" applyFont="1" applyFill="1" applyBorder="1" applyAlignment="1">
      <alignment horizontal="center" vertical="center" wrapText="1"/>
    </xf>
    <xf numFmtId="0" fontId="43" fillId="13" borderId="60" xfId="0" applyFont="1" applyFill="1" applyBorder="1" applyAlignment="1">
      <alignment horizontal="center" vertical="center" wrapText="1"/>
    </xf>
    <xf numFmtId="0" fontId="31" fillId="11" borderId="2" xfId="0" applyFont="1" applyFill="1" applyBorder="1" applyAlignment="1" applyProtection="1">
      <alignment horizontal="center" vertical="center" wrapText="1"/>
      <protection hidden="1"/>
    </xf>
    <xf numFmtId="167" fontId="35" fillId="6" borderId="21" xfId="4" applyNumberFormat="1" applyFont="1" applyFill="1" applyBorder="1" applyAlignment="1">
      <alignment horizontal="center" vertical="center" shrinkToFit="1"/>
    </xf>
    <xf numFmtId="167" fontId="35" fillId="6" borderId="18" xfId="4" applyNumberFormat="1" applyFont="1" applyFill="1" applyBorder="1" applyAlignment="1">
      <alignment horizontal="center" vertical="center" shrinkToFit="1"/>
    </xf>
    <xf numFmtId="167" fontId="35" fillId="6" borderId="34" xfId="4" applyNumberFormat="1" applyFont="1" applyFill="1" applyBorder="1" applyAlignment="1">
      <alignment horizontal="center" vertical="center" shrinkToFit="1"/>
    </xf>
    <xf numFmtId="0" fontId="41" fillId="6" borderId="21" xfId="0" applyFont="1" applyFill="1" applyBorder="1" applyAlignment="1">
      <alignment horizontal="center" vertical="center"/>
    </xf>
    <xf numFmtId="0" fontId="41" fillId="6" borderId="18" xfId="0" applyFont="1" applyFill="1" applyBorder="1" applyAlignment="1">
      <alignment horizontal="center" vertical="center"/>
    </xf>
    <xf numFmtId="0" fontId="41" fillId="6" borderId="34" xfId="0" applyFont="1" applyFill="1" applyBorder="1" applyAlignment="1">
      <alignment horizontal="center" vertical="center"/>
    </xf>
    <xf numFmtId="0" fontId="37" fillId="12" borderId="2" xfId="0" applyFont="1" applyFill="1" applyBorder="1" applyAlignment="1" applyProtection="1">
      <alignment horizontal="center"/>
      <protection locked="0"/>
    </xf>
    <xf numFmtId="0" fontId="44" fillId="6" borderId="42" xfId="0" applyFont="1" applyFill="1" applyBorder="1" applyAlignment="1">
      <alignment horizontal="left" vertical="top"/>
    </xf>
    <xf numFmtId="0" fontId="44" fillId="6" borderId="2" xfId="0" applyFont="1" applyFill="1" applyBorder="1" applyAlignment="1">
      <alignment horizontal="left" vertical="top"/>
    </xf>
    <xf numFmtId="0" fontId="68" fillId="4" borderId="50" xfId="0" applyFont="1" applyFill="1" applyBorder="1" applyAlignment="1" applyProtection="1">
      <alignment horizontal="center" vertical="center"/>
      <protection hidden="1"/>
    </xf>
    <xf numFmtId="0" fontId="68" fillId="4" borderId="44" xfId="0" applyFont="1" applyFill="1" applyBorder="1" applyAlignment="1" applyProtection="1">
      <alignment horizontal="center" vertical="center"/>
      <protection hidden="1"/>
    </xf>
    <xf numFmtId="0" fontId="68" fillId="4" borderId="43" xfId="0" applyFont="1" applyFill="1" applyBorder="1" applyAlignment="1" applyProtection="1">
      <alignment horizontal="center" vertical="center"/>
      <protection hidden="1"/>
    </xf>
    <xf numFmtId="0" fontId="68" fillId="4" borderId="48" xfId="0" applyFont="1" applyFill="1" applyBorder="1" applyAlignment="1" applyProtection="1">
      <alignment horizontal="center" vertical="center"/>
      <protection hidden="1"/>
    </xf>
    <xf numFmtId="0" fontId="68" fillId="4" borderId="35" xfId="0" applyFont="1" applyFill="1" applyBorder="1" applyAlignment="1" applyProtection="1">
      <alignment horizontal="center" vertical="center"/>
      <protection hidden="1"/>
    </xf>
    <xf numFmtId="0" fontId="68" fillId="4" borderId="46" xfId="0" applyFont="1" applyFill="1" applyBorder="1" applyAlignment="1" applyProtection="1">
      <alignment horizontal="center" vertical="center"/>
      <protection hidden="1"/>
    </xf>
    <xf numFmtId="0" fontId="24" fillId="4" borderId="21" xfId="5" applyFont="1" applyFill="1" applyBorder="1" applyAlignment="1">
      <alignment horizontal="center" vertical="top" wrapText="1"/>
    </xf>
    <xf numFmtId="0" fontId="24" fillId="4" borderId="18" xfId="5" applyFont="1" applyFill="1" applyBorder="1" applyAlignment="1">
      <alignment horizontal="center" vertical="top" wrapText="1"/>
    </xf>
    <xf numFmtId="0" fontId="24" fillId="4" borderId="53" xfId="5" applyFont="1" applyFill="1" applyBorder="1" applyAlignment="1">
      <alignment horizontal="center" vertical="top" wrapText="1"/>
    </xf>
    <xf numFmtId="0" fontId="26" fillId="0" borderId="21" xfId="5" applyFont="1" applyFill="1" applyBorder="1" applyAlignment="1" applyProtection="1">
      <alignment horizontal="left" vertical="top"/>
      <protection hidden="1"/>
    </xf>
    <xf numFmtId="0" fontId="26" fillId="0" borderId="34" xfId="5" applyFont="1" applyFill="1" applyBorder="1" applyAlignment="1" applyProtection="1">
      <alignment horizontal="left" vertical="top"/>
      <protection hidden="1"/>
    </xf>
    <xf numFmtId="0" fontId="54" fillId="8" borderId="2" xfId="0" applyFont="1" applyFill="1" applyBorder="1" applyAlignment="1" applyProtection="1">
      <alignment horizontal="center" vertical="center"/>
      <protection locked="0"/>
    </xf>
    <xf numFmtId="0" fontId="42" fillId="6" borderId="2" xfId="0" applyFont="1" applyFill="1" applyBorder="1" applyAlignment="1" applyProtection="1">
      <alignment horizontal="center" vertical="center" wrapText="1"/>
    </xf>
    <xf numFmtId="0" fontId="29" fillId="7" borderId="8" xfId="0" applyFont="1" applyFill="1" applyBorder="1" applyAlignment="1" applyProtection="1">
      <alignment horizontal="center" vertical="center" wrapText="1"/>
      <protection hidden="1"/>
    </xf>
    <xf numFmtId="0" fontId="29" fillId="7" borderId="27" xfId="0" applyFont="1" applyFill="1" applyBorder="1" applyAlignment="1" applyProtection="1">
      <alignment horizontal="center" vertical="center" wrapText="1"/>
      <protection hidden="1"/>
    </xf>
    <xf numFmtId="0" fontId="29" fillId="7" borderId="9" xfId="0" applyFont="1" applyFill="1" applyBorder="1" applyAlignment="1" applyProtection="1">
      <alignment horizontal="center" vertical="center" wrapText="1"/>
      <protection hidden="1"/>
    </xf>
    <xf numFmtId="0" fontId="29" fillId="7" borderId="23" xfId="0" applyFont="1" applyFill="1" applyBorder="1" applyAlignment="1" applyProtection="1">
      <alignment horizontal="center" vertical="center" wrapText="1"/>
      <protection hidden="1"/>
    </xf>
    <xf numFmtId="0" fontId="29" fillId="7" borderId="0" xfId="0" applyFont="1" applyFill="1" applyBorder="1" applyAlignment="1" applyProtection="1">
      <alignment horizontal="center" vertical="center" wrapText="1"/>
      <protection hidden="1"/>
    </xf>
    <xf numFmtId="0" fontId="29" fillId="7" borderId="7" xfId="0" applyFont="1" applyFill="1" applyBorder="1" applyAlignment="1" applyProtection="1">
      <alignment horizontal="center" vertical="center" wrapText="1"/>
      <protection hidden="1"/>
    </xf>
    <xf numFmtId="0" fontId="43" fillId="7" borderId="23" xfId="0" applyFont="1" applyFill="1" applyBorder="1" applyAlignment="1" applyProtection="1">
      <alignment horizontal="center" vertical="center" wrapText="1"/>
      <protection hidden="1"/>
    </xf>
    <xf numFmtId="0" fontId="43" fillId="7" borderId="0" xfId="0" applyFont="1" applyFill="1" applyBorder="1" applyAlignment="1" applyProtection="1">
      <alignment horizontal="center" vertical="center" wrapText="1"/>
      <protection hidden="1"/>
    </xf>
    <xf numFmtId="0" fontId="43" fillId="7" borderId="7" xfId="0" applyFont="1" applyFill="1" applyBorder="1" applyAlignment="1" applyProtection="1">
      <alignment horizontal="center" vertical="center" wrapText="1"/>
      <protection hidden="1"/>
    </xf>
    <xf numFmtId="0" fontId="19" fillId="7" borderId="23" xfId="5" applyFont="1" applyFill="1" applyBorder="1" applyAlignment="1">
      <alignment horizontal="center" vertical="center"/>
    </xf>
    <xf numFmtId="0" fontId="19" fillId="7" borderId="0" xfId="5" applyFont="1" applyFill="1" applyBorder="1" applyAlignment="1">
      <alignment horizontal="center" vertical="center"/>
    </xf>
    <xf numFmtId="0" fontId="19" fillId="7" borderId="7" xfId="5" applyFont="1" applyFill="1" applyBorder="1" applyAlignment="1">
      <alignment horizontal="center" vertical="center"/>
    </xf>
    <xf numFmtId="0" fontId="24" fillId="4" borderId="45" xfId="5" applyFont="1" applyFill="1" applyBorder="1" applyAlignment="1">
      <alignment horizontal="left" vertical="center" wrapText="1"/>
    </xf>
    <xf numFmtId="0" fontId="24" fillId="4" borderId="44" xfId="5" applyFont="1" applyFill="1" applyBorder="1" applyAlignment="1">
      <alignment horizontal="left" vertical="center" wrapText="1"/>
    </xf>
    <xf numFmtId="0" fontId="24" fillId="4" borderId="49" xfId="5" applyFont="1" applyFill="1" applyBorder="1" applyAlignment="1">
      <alignment horizontal="left" vertical="center" wrapText="1"/>
    </xf>
    <xf numFmtId="0" fontId="24" fillId="4" borderId="23" xfId="5" applyFont="1" applyFill="1" applyBorder="1" applyAlignment="1">
      <alignment horizontal="left" vertical="center" wrapText="1"/>
    </xf>
    <xf numFmtId="0" fontId="24" fillId="4" borderId="0" xfId="5" applyFont="1" applyFill="1" applyBorder="1" applyAlignment="1">
      <alignment horizontal="left" vertical="center" wrapText="1"/>
    </xf>
    <xf numFmtId="0" fontId="24" fillId="4" borderId="11" xfId="5" applyFont="1" applyFill="1" applyBorder="1" applyAlignment="1">
      <alignment horizontal="left" vertical="center" wrapText="1"/>
    </xf>
    <xf numFmtId="0" fontId="24" fillId="4" borderId="22" xfId="5" applyFont="1" applyFill="1" applyBorder="1" applyAlignment="1">
      <alignment horizontal="left" vertical="center" wrapText="1"/>
    </xf>
    <xf numFmtId="0" fontId="24" fillId="4" borderId="1" xfId="5" applyFont="1" applyFill="1" applyBorder="1" applyAlignment="1">
      <alignment horizontal="left" vertical="center" wrapText="1"/>
    </xf>
    <xf numFmtId="0" fontId="24" fillId="4" borderId="10" xfId="5" applyFont="1" applyFill="1" applyBorder="1" applyAlignment="1">
      <alignment horizontal="left" vertical="center" wrapText="1"/>
    </xf>
    <xf numFmtId="0" fontId="55" fillId="0" borderId="2" xfId="0" applyFont="1" applyBorder="1" applyAlignment="1">
      <alignment horizontal="center" vertical="center"/>
    </xf>
    <xf numFmtId="0" fontId="55" fillId="0" borderId="41" xfId="0" applyFont="1" applyBorder="1" applyAlignment="1">
      <alignment horizontal="center" vertical="center"/>
    </xf>
    <xf numFmtId="0" fontId="70" fillId="7" borderId="37" xfId="5" applyFont="1" applyFill="1" applyBorder="1" applyAlignment="1">
      <alignment horizontal="center" vertical="center"/>
    </xf>
    <xf numFmtId="0" fontId="70" fillId="7" borderId="35" xfId="5" applyFont="1" applyFill="1" applyBorder="1" applyAlignment="1">
      <alignment horizontal="center" vertical="center"/>
    </xf>
    <xf numFmtId="0" fontId="70" fillId="7" borderId="46" xfId="5" applyFont="1" applyFill="1" applyBorder="1" applyAlignment="1">
      <alignment horizontal="center" vertical="center"/>
    </xf>
    <xf numFmtId="170" fontId="64" fillId="8" borderId="21" xfId="5" applyNumberFormat="1" applyFont="1" applyFill="1" applyBorder="1" applyAlignment="1" applyProtection="1">
      <alignment horizontal="center" vertical="center"/>
      <protection locked="0"/>
    </xf>
    <xf numFmtId="170" fontId="64" fillId="8" borderId="18" xfId="5" applyNumberFormat="1" applyFont="1" applyFill="1" applyBorder="1" applyAlignment="1" applyProtection="1">
      <alignment horizontal="center" vertical="center"/>
      <protection locked="0"/>
    </xf>
    <xf numFmtId="170" fontId="64" fillId="8" borderId="53" xfId="5" applyNumberFormat="1" applyFont="1" applyFill="1" applyBorder="1" applyAlignment="1" applyProtection="1">
      <alignment horizontal="center" vertical="center"/>
      <protection locked="0"/>
    </xf>
    <xf numFmtId="170" fontId="64" fillId="8" borderId="34" xfId="5" applyNumberFormat="1" applyFont="1" applyFill="1" applyBorder="1" applyAlignment="1" applyProtection="1">
      <alignment horizontal="center" vertical="center"/>
      <protection locked="0"/>
    </xf>
    <xf numFmtId="0" fontId="64" fillId="8" borderId="21" xfId="5" applyFont="1" applyFill="1" applyBorder="1" applyAlignment="1" applyProtection="1">
      <alignment horizontal="center" vertical="center"/>
      <protection locked="0"/>
    </xf>
    <xf numFmtId="0" fontId="64" fillId="8" borderId="18" xfId="5" applyFont="1" applyFill="1" applyBorder="1" applyAlignment="1" applyProtection="1">
      <alignment horizontal="center" vertical="center"/>
      <protection locked="0"/>
    </xf>
    <xf numFmtId="0" fontId="64" fillId="8" borderId="34" xfId="5" applyFont="1" applyFill="1" applyBorder="1" applyAlignment="1" applyProtection="1">
      <alignment horizontal="center" vertical="center"/>
      <protection locked="0"/>
    </xf>
    <xf numFmtId="0" fontId="66" fillId="8" borderId="21" xfId="5" applyFont="1" applyFill="1" applyBorder="1" applyAlignment="1" applyProtection="1">
      <alignment horizontal="left" vertical="center"/>
      <protection locked="0"/>
    </xf>
    <xf numFmtId="0" fontId="66" fillId="8" borderId="18" xfId="5" applyFont="1" applyFill="1" applyBorder="1" applyAlignment="1" applyProtection="1">
      <alignment horizontal="left" vertical="center"/>
      <protection locked="0"/>
    </xf>
    <xf numFmtId="0" fontId="66" fillId="8" borderId="34" xfId="5" applyFont="1" applyFill="1" applyBorder="1" applyAlignment="1" applyProtection="1">
      <alignment horizontal="left" vertical="center"/>
      <protection locked="0"/>
    </xf>
    <xf numFmtId="0" fontId="26" fillId="0" borderId="33" xfId="5" applyFont="1" applyFill="1" applyBorder="1" applyAlignment="1" applyProtection="1">
      <alignment horizontal="left" vertical="center"/>
      <protection hidden="1"/>
    </xf>
    <xf numFmtId="0" fontId="26" fillId="0" borderId="56" xfId="5" applyFont="1" applyFill="1" applyBorder="1" applyAlignment="1" applyProtection="1">
      <alignment horizontal="left" vertical="center"/>
      <protection hidden="1"/>
    </xf>
    <xf numFmtId="170" fontId="61" fillId="8" borderId="21" xfId="5" applyNumberFormat="1" applyFont="1" applyFill="1" applyBorder="1" applyAlignment="1" applyProtection="1">
      <alignment horizontal="center" vertical="center"/>
      <protection locked="0"/>
    </xf>
    <xf numFmtId="170" fontId="61" fillId="8" borderId="18" xfId="5" applyNumberFormat="1" applyFont="1" applyFill="1" applyBorder="1" applyAlignment="1" applyProtection="1">
      <alignment horizontal="center" vertical="center"/>
      <protection locked="0"/>
    </xf>
    <xf numFmtId="170" fontId="61" fillId="8" borderId="53" xfId="5" applyNumberFormat="1" applyFont="1" applyFill="1" applyBorder="1" applyAlignment="1" applyProtection="1">
      <alignment horizontal="center" vertical="center"/>
      <protection locked="0"/>
    </xf>
    <xf numFmtId="0" fontId="64" fillId="8" borderId="21" xfId="5" applyFont="1" applyFill="1" applyBorder="1" applyAlignment="1" applyProtection="1">
      <alignment horizontal="left" vertical="center"/>
      <protection locked="0"/>
    </xf>
    <xf numFmtId="0" fontId="64" fillId="8" borderId="34" xfId="5" applyFont="1" applyFill="1" applyBorder="1" applyAlignment="1" applyProtection="1">
      <alignment horizontal="left" vertical="center"/>
      <protection locked="0"/>
    </xf>
    <xf numFmtId="0" fontId="33" fillId="4" borderId="23" xfId="0" applyFont="1" applyFill="1" applyBorder="1" applyAlignment="1">
      <alignment horizontal="left" vertical="center"/>
    </xf>
    <xf numFmtId="0" fontId="33" fillId="4" borderId="0" xfId="0" applyFont="1" applyFill="1" applyBorder="1" applyAlignment="1">
      <alignment horizontal="left" vertical="center"/>
    </xf>
    <xf numFmtId="0" fontId="33" fillId="4" borderId="7" xfId="0" applyFont="1" applyFill="1" applyBorder="1" applyAlignment="1">
      <alignment horizontal="left" vertical="center"/>
    </xf>
    <xf numFmtId="0" fontId="57" fillId="0" borderId="54" xfId="0" applyFont="1" applyBorder="1" applyAlignment="1">
      <alignment horizontal="center" vertical="center" wrapText="1"/>
    </xf>
    <xf numFmtId="0" fontId="57" fillId="0" borderId="18" xfId="0" applyFont="1" applyBorder="1" applyAlignment="1">
      <alignment horizontal="center" vertical="center" wrapText="1"/>
    </xf>
    <xf numFmtId="0" fontId="57" fillId="0" borderId="53" xfId="0" applyFont="1" applyBorder="1" applyAlignment="1">
      <alignment horizontal="center" vertical="center" wrapText="1"/>
    </xf>
    <xf numFmtId="0" fontId="63" fillId="8" borderId="2" xfId="6" applyFont="1" applyFill="1" applyBorder="1" applyAlignment="1" applyProtection="1">
      <alignment horizontal="left" vertical="center"/>
      <protection locked="0"/>
    </xf>
    <xf numFmtId="0" fontId="67" fillId="14" borderId="0" xfId="0" applyFont="1" applyFill="1" applyBorder="1" applyAlignment="1">
      <alignment horizontal="center" vertical="center" wrapText="1" shrinkToFit="1"/>
    </xf>
    <xf numFmtId="0" fontId="67" fillId="14" borderId="35" xfId="0" applyFont="1" applyFill="1" applyBorder="1" applyAlignment="1">
      <alignment horizontal="center" vertical="center" wrapText="1" shrinkToFit="1"/>
    </xf>
    <xf numFmtId="0" fontId="52" fillId="7" borderId="8" xfId="0" applyFont="1" applyFill="1" applyBorder="1" applyAlignment="1" applyProtection="1">
      <alignment horizontal="center" vertical="center"/>
      <protection locked="0"/>
    </xf>
    <xf numFmtId="0" fontId="52" fillId="7" borderId="27" xfId="0" applyFont="1" applyFill="1" applyBorder="1" applyAlignment="1" applyProtection="1">
      <alignment horizontal="center" vertical="center"/>
      <protection locked="0"/>
    </xf>
    <xf numFmtId="0" fontId="52" fillId="7" borderId="9" xfId="0" applyFont="1" applyFill="1" applyBorder="1" applyAlignment="1" applyProtection="1">
      <alignment horizontal="center" vertical="center"/>
      <protection locked="0"/>
    </xf>
    <xf numFmtId="0" fontId="52" fillId="7" borderId="37" xfId="0" applyFont="1" applyFill="1" applyBorder="1" applyAlignment="1" applyProtection="1">
      <alignment horizontal="center" vertical="center"/>
      <protection locked="0"/>
    </xf>
    <xf numFmtId="0" fontId="52" fillId="7" borderId="35" xfId="0" applyFont="1" applyFill="1" applyBorder="1" applyAlignment="1" applyProtection="1">
      <alignment horizontal="center" vertical="center"/>
      <protection locked="0"/>
    </xf>
    <xf numFmtId="0" fontId="52" fillId="7" borderId="46" xfId="0" applyFont="1" applyFill="1" applyBorder="1" applyAlignment="1" applyProtection="1">
      <alignment horizontal="center" vertical="center"/>
      <protection locked="0"/>
    </xf>
    <xf numFmtId="0" fontId="56" fillId="0" borderId="42" xfId="0" applyFont="1" applyBorder="1" applyAlignment="1">
      <alignment horizontal="center" vertical="center"/>
    </xf>
    <xf numFmtId="0" fontId="56" fillId="0" borderId="2" xfId="0" applyFont="1" applyBorder="1" applyAlignment="1">
      <alignment horizontal="center" vertical="center"/>
    </xf>
    <xf numFmtId="0" fontId="54" fillId="8" borderId="42" xfId="0" applyFont="1" applyFill="1" applyBorder="1" applyAlignment="1" applyProtection="1">
      <alignment horizontal="center" vertical="center"/>
      <protection locked="0"/>
    </xf>
    <xf numFmtId="0" fontId="42" fillId="0" borderId="50" xfId="0" applyFont="1" applyBorder="1" applyAlignment="1">
      <alignment horizontal="center" vertical="center" wrapText="1"/>
    </xf>
    <xf numFmtId="0" fontId="42" fillId="0" borderId="44" xfId="0" applyFont="1" applyBorder="1" applyAlignment="1">
      <alignment horizontal="center" vertical="center" wrapText="1"/>
    </xf>
    <xf numFmtId="0" fontId="42" fillId="0" borderId="49" xfId="0" applyFont="1" applyBorder="1" applyAlignment="1">
      <alignment horizontal="center" vertical="center" wrapText="1"/>
    </xf>
    <xf numFmtId="0" fontId="22" fillId="0" borderId="2" xfId="0" applyFont="1" applyBorder="1" applyAlignment="1">
      <alignment horizontal="center"/>
    </xf>
    <xf numFmtId="0" fontId="21" fillId="0" borderId="2" xfId="0" applyFont="1" applyBorder="1" applyAlignment="1">
      <alignment horizontal="center" vertical="center" wrapText="1"/>
    </xf>
    <xf numFmtId="0" fontId="33" fillId="6" borderId="2" xfId="0" applyFont="1" applyFill="1" applyBorder="1" applyAlignment="1" applyProtection="1">
      <alignment horizontal="center" vertical="center"/>
    </xf>
    <xf numFmtId="0" fontId="47" fillId="6" borderId="21" xfId="0" applyFont="1" applyFill="1" applyBorder="1" applyAlignment="1">
      <alignment horizontal="center" vertical="center"/>
    </xf>
    <xf numFmtId="0" fontId="47" fillId="6" borderId="18" xfId="0" applyFont="1" applyFill="1" applyBorder="1" applyAlignment="1">
      <alignment horizontal="center" vertical="center"/>
    </xf>
    <xf numFmtId="0" fontId="47" fillId="6" borderId="53" xfId="0" applyFont="1" applyFill="1" applyBorder="1" applyAlignment="1">
      <alignment horizontal="center" vertical="center"/>
    </xf>
    <xf numFmtId="0" fontId="52" fillId="7" borderId="45" xfId="0" applyFont="1" applyFill="1" applyBorder="1" applyAlignment="1">
      <alignment horizontal="center" vertical="center"/>
    </xf>
    <xf numFmtId="0" fontId="52" fillId="7" borderId="44" xfId="0" applyFont="1" applyFill="1" applyBorder="1" applyAlignment="1">
      <alignment horizontal="center" vertical="center"/>
    </xf>
    <xf numFmtId="1" fontId="44" fillId="6" borderId="2" xfId="0" applyNumberFormat="1" applyFont="1" applyFill="1" applyBorder="1" applyAlignment="1" applyProtection="1">
      <alignment horizontal="center" vertical="center"/>
      <protection locked="0"/>
    </xf>
    <xf numFmtId="0" fontId="59" fillId="6" borderId="50" xfId="0" applyFont="1" applyFill="1" applyBorder="1" applyAlignment="1" applyProtection="1">
      <alignment horizontal="center" vertical="center"/>
      <protection locked="0"/>
    </xf>
    <xf numFmtId="0" fontId="59" fillId="6" borderId="49" xfId="0" applyFont="1" applyFill="1" applyBorder="1" applyAlignment="1" applyProtection="1">
      <alignment horizontal="center" vertical="center"/>
      <protection locked="0"/>
    </xf>
    <xf numFmtId="0" fontId="59" fillId="6" borderId="55" xfId="0" applyFont="1" applyFill="1" applyBorder="1" applyAlignment="1" applyProtection="1">
      <alignment horizontal="center" vertical="center"/>
      <protection locked="0"/>
    </xf>
    <xf numFmtId="0" fontId="59" fillId="6" borderId="11" xfId="0" applyFont="1" applyFill="1" applyBorder="1" applyAlignment="1" applyProtection="1">
      <alignment horizontal="center" vertical="center"/>
      <protection locked="0"/>
    </xf>
    <xf numFmtId="0" fontId="59" fillId="6" borderId="48" xfId="0" applyFont="1" applyFill="1" applyBorder="1" applyAlignment="1" applyProtection="1">
      <alignment horizontal="center" vertical="center"/>
      <protection locked="0"/>
    </xf>
    <xf numFmtId="0" fontId="59" fillId="6" borderId="47" xfId="0" applyFont="1" applyFill="1" applyBorder="1" applyAlignment="1" applyProtection="1">
      <alignment horizontal="center" vertical="center"/>
      <protection locked="0"/>
    </xf>
    <xf numFmtId="0" fontId="67" fillId="7" borderId="44" xfId="0" applyFont="1" applyFill="1" applyBorder="1" applyAlignment="1">
      <alignment horizontal="center" vertical="center" wrapText="1"/>
    </xf>
    <xf numFmtId="0" fontId="67" fillId="7" borderId="43" xfId="0" applyFont="1" applyFill="1" applyBorder="1" applyAlignment="1">
      <alignment horizontal="center" vertical="center" wrapText="1"/>
    </xf>
    <xf numFmtId="0" fontId="69" fillId="2" borderId="2" xfId="0" applyFont="1" applyFill="1" applyBorder="1" applyAlignment="1" applyProtection="1">
      <alignment horizontal="center" vertical="center" wrapText="1"/>
      <protection hidden="1"/>
    </xf>
    <xf numFmtId="0" fontId="69" fillId="2" borderId="41" xfId="0" applyFont="1" applyFill="1" applyBorder="1" applyAlignment="1" applyProtection="1">
      <alignment horizontal="center" vertical="center" wrapText="1"/>
      <protection hidden="1"/>
    </xf>
    <xf numFmtId="0" fontId="11" fillId="17" borderId="2" xfId="0" applyFont="1" applyFill="1" applyBorder="1" applyAlignment="1">
      <alignment horizontal="right" wrapText="1"/>
    </xf>
    <xf numFmtId="0" fontId="11" fillId="17" borderId="21" xfId="0" applyFont="1" applyFill="1" applyBorder="1" applyAlignment="1">
      <alignment horizontal="right" wrapText="1"/>
    </xf>
    <xf numFmtId="0" fontId="0" fillId="0" borderId="21" xfId="0" applyBorder="1" applyAlignment="1" applyProtection="1">
      <alignment horizontal="center"/>
      <protection locked="0"/>
    </xf>
    <xf numFmtId="0" fontId="0" fillId="0" borderId="53" xfId="0" applyBorder="1" applyAlignment="1" applyProtection="1">
      <alignment horizontal="center"/>
      <protection locked="0"/>
    </xf>
    <xf numFmtId="0" fontId="81" fillId="15" borderId="3" xfId="0" applyFont="1" applyFill="1" applyBorder="1" applyAlignment="1">
      <alignment horizontal="center" wrapText="1"/>
    </xf>
    <xf numFmtId="0" fontId="81" fillId="15" borderId="4" xfId="0" applyFont="1" applyFill="1" applyBorder="1" applyAlignment="1">
      <alignment horizontal="center" wrapText="1"/>
    </xf>
    <xf numFmtId="0" fontId="81" fillId="15" borderId="27" xfId="0" applyFont="1" applyFill="1" applyBorder="1" applyAlignment="1">
      <alignment horizontal="center" wrapText="1"/>
    </xf>
    <xf numFmtId="0" fontId="81" fillId="15" borderId="5" xfId="0" applyFont="1" applyFill="1" applyBorder="1" applyAlignment="1">
      <alignment horizontal="center" wrapText="1"/>
    </xf>
    <xf numFmtId="0" fontId="0" fillId="15" borderId="32" xfId="0" applyFill="1" applyBorder="1" applyAlignment="1">
      <alignment horizontal="center"/>
    </xf>
    <xf numFmtId="0" fontId="0" fillId="15" borderId="26" xfId="0" applyFill="1" applyBorder="1" applyAlignment="1">
      <alignment horizontal="center"/>
    </xf>
    <xf numFmtId="0" fontId="83" fillId="15" borderId="61" xfId="0" applyFont="1" applyFill="1" applyBorder="1" applyAlignment="1">
      <alignment horizontal="center" vertical="center" wrapText="1"/>
    </xf>
    <xf numFmtId="0" fontId="83" fillId="15" borderId="9" xfId="0" applyFont="1" applyFill="1" applyBorder="1" applyAlignment="1">
      <alignment horizontal="center" vertical="center" wrapText="1"/>
    </xf>
    <xf numFmtId="0" fontId="10" fillId="5" borderId="55" xfId="0" applyFont="1" applyFill="1" applyBorder="1" applyAlignment="1">
      <alignment horizontal="center"/>
    </xf>
    <xf numFmtId="0" fontId="10" fillId="5" borderId="7" xfId="0" applyFont="1" applyFill="1" applyBorder="1" applyAlignment="1">
      <alignment horizontal="center"/>
    </xf>
    <xf numFmtId="0" fontId="0" fillId="0" borderId="48" xfId="0" applyBorder="1" applyAlignment="1" applyProtection="1">
      <alignment horizontal="center"/>
      <protection locked="0"/>
    </xf>
    <xf numFmtId="0" fontId="0" fillId="0" borderId="46" xfId="0" applyBorder="1" applyAlignment="1" applyProtection="1">
      <alignment horizontal="center"/>
      <protection locked="0"/>
    </xf>
    <xf numFmtId="0" fontId="0" fillId="16" borderId="1" xfId="0" applyFill="1" applyBorder="1" applyAlignment="1">
      <alignment horizontal="center"/>
    </xf>
    <xf numFmtId="0" fontId="0" fillId="16" borderId="6" xfId="0" applyFill="1" applyBorder="1" applyAlignment="1">
      <alignment horizontal="center"/>
    </xf>
    <xf numFmtId="0" fontId="82" fillId="17" borderId="22" xfId="0" applyFont="1" applyFill="1" applyBorder="1" applyAlignment="1">
      <alignment horizontal="center"/>
    </xf>
    <xf numFmtId="0" fontId="82" fillId="17" borderId="1" xfId="0" applyFont="1" applyFill="1" applyBorder="1" applyAlignment="1">
      <alignment horizontal="center"/>
    </xf>
    <xf numFmtId="0" fontId="11" fillId="15" borderId="32" xfId="0" applyFont="1" applyFill="1" applyBorder="1" applyAlignment="1">
      <alignment horizontal="center" vertical="center"/>
    </xf>
    <xf numFmtId="0" fontId="11" fillId="15" borderId="25" xfId="0" applyFont="1" applyFill="1" applyBorder="1" applyAlignment="1">
      <alignment horizontal="center" vertical="center"/>
    </xf>
    <xf numFmtId="0" fontId="11" fillId="15" borderId="8" xfId="0" applyFont="1" applyFill="1" applyBorder="1" applyAlignment="1">
      <alignment wrapText="1"/>
    </xf>
    <xf numFmtId="0" fontId="11" fillId="15" borderId="27" xfId="0" applyFont="1" applyFill="1" applyBorder="1" applyAlignment="1">
      <alignment wrapText="1"/>
    </xf>
    <xf numFmtId="0" fontId="11" fillId="15" borderId="9" xfId="0" applyFont="1" applyFill="1" applyBorder="1" applyAlignment="1">
      <alignment wrapText="1"/>
    </xf>
    <xf numFmtId="0" fontId="88" fillId="15" borderId="22" xfId="0" applyFont="1" applyFill="1" applyBorder="1" applyAlignment="1">
      <alignment wrapText="1"/>
    </xf>
    <xf numFmtId="0" fontId="88" fillId="15" borderId="1" xfId="0" applyFont="1" applyFill="1" applyBorder="1" applyAlignment="1">
      <alignment wrapText="1"/>
    </xf>
    <xf numFmtId="0" fontId="88" fillId="15" borderId="6" xfId="0" applyFont="1" applyFill="1" applyBorder="1" applyAlignment="1">
      <alignment wrapText="1"/>
    </xf>
    <xf numFmtId="44" fontId="9" fillId="16" borderId="1" xfId="1" applyFont="1" applyFill="1" applyBorder="1" applyAlignment="1">
      <alignment horizontal="center"/>
    </xf>
    <xf numFmtId="44" fontId="9" fillId="16" borderId="10" xfId="1" applyFont="1" applyFill="1" applyBorder="1" applyAlignment="1">
      <alignment horizontal="center"/>
    </xf>
    <xf numFmtId="0" fontId="83" fillId="16" borderId="27" xfId="0" applyFont="1" applyFill="1" applyBorder="1" applyAlignment="1">
      <alignment horizontal="center" vertical="center" wrapText="1"/>
    </xf>
    <xf numFmtId="0" fontId="83" fillId="16" borderId="15" xfId="0" applyFont="1" applyFill="1" applyBorder="1" applyAlignment="1">
      <alignment horizontal="center" vertical="center" wrapText="1"/>
    </xf>
    <xf numFmtId="0" fontId="9" fillId="16" borderId="0" xfId="0" applyFont="1" applyFill="1" applyBorder="1" applyAlignment="1" applyProtection="1">
      <alignment horizontal="center" wrapText="1"/>
    </xf>
    <xf numFmtId="0" fontId="9" fillId="16" borderId="11" xfId="0" applyFont="1" applyFill="1" applyBorder="1" applyAlignment="1" applyProtection="1">
      <alignment horizontal="center" wrapText="1"/>
    </xf>
    <xf numFmtId="44" fontId="9" fillId="16" borderId="0" xfId="1" applyFont="1" applyFill="1" applyBorder="1" applyAlignment="1" applyProtection="1">
      <alignment horizontal="center"/>
    </xf>
    <xf numFmtId="44" fontId="9" fillId="16" borderId="11" xfId="1" applyFont="1" applyFill="1" applyBorder="1" applyAlignment="1" applyProtection="1">
      <alignment horizontal="center"/>
    </xf>
    <xf numFmtId="0" fontId="3" fillId="0" borderId="0" xfId="0" applyFont="1" applyAlignment="1">
      <alignment horizontal="left"/>
    </xf>
    <xf numFmtId="0" fontId="11" fillId="17" borderId="32" xfId="0" applyFont="1" applyFill="1" applyBorder="1" applyAlignment="1">
      <alignment horizontal="center" vertical="center"/>
    </xf>
    <xf numFmtId="0" fontId="11" fillId="17" borderId="25" xfId="0" applyFont="1" applyFill="1" applyBorder="1" applyAlignment="1">
      <alignment horizontal="center" vertical="center"/>
    </xf>
    <xf numFmtId="0" fontId="88" fillId="17" borderId="8" xfId="0" applyFont="1" applyFill="1" applyBorder="1" applyAlignment="1">
      <alignment horizontal="left" wrapText="1"/>
    </xf>
    <xf numFmtId="0" fontId="88" fillId="17" borderId="27" xfId="0" applyFont="1" applyFill="1" applyBorder="1" applyAlignment="1">
      <alignment horizontal="left" wrapText="1"/>
    </xf>
    <xf numFmtId="0" fontId="88" fillId="17" borderId="9" xfId="0" applyFont="1" applyFill="1" applyBorder="1" applyAlignment="1">
      <alignment horizontal="left" wrapText="1"/>
    </xf>
    <xf numFmtId="0" fontId="88" fillId="17" borderId="22" xfId="0" applyFont="1" applyFill="1" applyBorder="1" applyAlignment="1">
      <alignment horizontal="left" wrapText="1"/>
    </xf>
    <xf numFmtId="0" fontId="88" fillId="17" borderId="1" xfId="0" applyFont="1" applyFill="1" applyBorder="1" applyAlignment="1">
      <alignment horizontal="left" wrapText="1"/>
    </xf>
    <xf numFmtId="0" fontId="88" fillId="17" borderId="6" xfId="0" applyFont="1" applyFill="1" applyBorder="1" applyAlignment="1">
      <alignment horizontal="left" wrapText="1"/>
    </xf>
    <xf numFmtId="0" fontId="9" fillId="16" borderId="0" xfId="0" applyFont="1" applyFill="1" applyBorder="1" applyAlignment="1" applyProtection="1">
      <alignment horizontal="center" wrapText="1"/>
      <protection locked="0"/>
    </xf>
    <xf numFmtId="0" fontId="9" fillId="16" borderId="11" xfId="0" applyFont="1" applyFill="1" applyBorder="1" applyAlignment="1" applyProtection="1">
      <alignment horizontal="center" wrapText="1"/>
      <protection locked="0"/>
    </xf>
    <xf numFmtId="44" fontId="9" fillId="16" borderId="0" xfId="1" applyFont="1" applyFill="1" applyBorder="1" applyAlignment="1" applyProtection="1">
      <alignment horizontal="center"/>
      <protection locked="0"/>
    </xf>
    <xf numFmtId="44" fontId="9" fillId="16" borderId="11" xfId="1" applyFont="1" applyFill="1" applyBorder="1" applyAlignment="1" applyProtection="1">
      <alignment horizontal="center"/>
      <protection locked="0"/>
    </xf>
    <xf numFmtId="0" fontId="11" fillId="17" borderId="18" xfId="0" applyFont="1" applyFill="1" applyBorder="1" applyAlignment="1">
      <alignment horizontal="right" wrapText="1"/>
    </xf>
    <xf numFmtId="0" fontId="11" fillId="17" borderId="53" xfId="0" applyFont="1" applyFill="1" applyBorder="1" applyAlignment="1">
      <alignment horizontal="right" wrapText="1"/>
    </xf>
    <xf numFmtId="0" fontId="97" fillId="17" borderId="23" xfId="0" applyFont="1" applyFill="1" applyBorder="1" applyAlignment="1">
      <alignment wrapText="1"/>
    </xf>
    <xf numFmtId="0" fontId="97" fillId="17" borderId="11" xfId="0" applyFont="1" applyFill="1" applyBorder="1" applyAlignment="1">
      <alignment wrapText="1"/>
    </xf>
    <xf numFmtId="0" fontId="97" fillId="17" borderId="3" xfId="0" applyFont="1" applyFill="1" applyBorder="1" applyAlignment="1">
      <alignment vertical="top" wrapText="1"/>
    </xf>
    <xf numFmtId="0" fontId="85" fillId="17" borderId="5" xfId="0" applyFont="1" applyFill="1" applyBorder="1" applyAlignment="1">
      <alignment wrapText="1"/>
    </xf>
    <xf numFmtId="0" fontId="97" fillId="17" borderId="8" xfId="0" applyFont="1" applyFill="1" applyBorder="1" applyAlignment="1">
      <alignment wrapText="1"/>
    </xf>
    <xf numFmtId="0" fontId="97" fillId="17" borderId="15" xfId="0" applyFont="1" applyFill="1" applyBorder="1" applyAlignment="1">
      <alignment wrapText="1"/>
    </xf>
    <xf numFmtId="0" fontId="97" fillId="17" borderId="23" xfId="0" applyFont="1" applyFill="1" applyBorder="1" applyAlignment="1">
      <alignment vertical="top" wrapText="1"/>
    </xf>
    <xf numFmtId="0" fontId="97" fillId="17" borderId="11" xfId="0" applyFont="1" applyFill="1" applyBorder="1" applyAlignment="1">
      <alignment vertical="top" wrapText="1"/>
    </xf>
    <xf numFmtId="0" fontId="92" fillId="17" borderId="3" xfId="0" applyFont="1" applyFill="1" applyBorder="1" applyAlignment="1">
      <alignment vertical="top" wrapText="1"/>
    </xf>
    <xf numFmtId="0" fontId="100" fillId="17" borderId="5" xfId="0" applyFont="1" applyFill="1" applyBorder="1" applyAlignment="1"/>
    <xf numFmtId="0" fontId="85" fillId="17" borderId="5" xfId="0" applyFont="1" applyFill="1" applyBorder="1" applyAlignment="1"/>
    <xf numFmtId="0" fontId="92" fillId="17" borderId="3" xfId="0" applyFont="1" applyFill="1" applyBorder="1" applyAlignment="1">
      <alignment horizontal="left" wrapText="1"/>
    </xf>
    <xf numFmtId="0" fontId="92" fillId="17" borderId="4" xfId="0" applyFont="1" applyFill="1" applyBorder="1" applyAlignment="1">
      <alignment horizontal="left" wrapText="1"/>
    </xf>
    <xf numFmtId="0" fontId="92" fillId="17" borderId="5" xfId="0" applyFont="1" applyFill="1" applyBorder="1" applyAlignment="1">
      <alignment horizontal="left" wrapText="1"/>
    </xf>
    <xf numFmtId="0" fontId="88" fillId="17" borderId="2" xfId="0" applyFont="1" applyFill="1" applyBorder="1" applyAlignment="1">
      <alignment wrapText="1"/>
    </xf>
    <xf numFmtId="0" fontId="92" fillId="17" borderId="3" xfId="0" applyFont="1" applyFill="1" applyBorder="1" applyAlignment="1">
      <alignment horizontal="left"/>
    </xf>
    <xf numFmtId="0" fontId="92" fillId="17" borderId="4" xfId="0" applyFont="1" applyFill="1" applyBorder="1" applyAlignment="1">
      <alignment horizontal="left"/>
    </xf>
    <xf numFmtId="0" fontId="92" fillId="17" borderId="5" xfId="0" applyFont="1" applyFill="1" applyBorder="1" applyAlignment="1">
      <alignment horizontal="left"/>
    </xf>
    <xf numFmtId="0" fontId="92" fillId="17" borderId="3" xfId="0" applyFont="1" applyFill="1" applyBorder="1" applyAlignment="1"/>
    <xf numFmtId="0" fontId="92" fillId="17" borderId="4" xfId="0" applyFont="1" applyFill="1" applyBorder="1" applyAlignment="1"/>
    <xf numFmtId="0" fontId="100" fillId="17" borderId="4" xfId="0" applyFont="1" applyFill="1" applyBorder="1" applyAlignment="1"/>
    <xf numFmtId="0" fontId="88" fillId="17" borderId="8" xfId="0" applyFont="1" applyFill="1" applyBorder="1" applyAlignment="1">
      <alignment wrapText="1"/>
    </xf>
    <xf numFmtId="0" fontId="88" fillId="17" borderId="15" xfId="0" applyFont="1" applyFill="1" applyBorder="1" applyAlignment="1">
      <alignment wrapText="1"/>
    </xf>
    <xf numFmtId="0" fontId="88" fillId="17" borderId="8" xfId="0" applyFont="1" applyFill="1" applyBorder="1" applyAlignment="1">
      <alignment vertical="top" wrapText="1"/>
    </xf>
    <xf numFmtId="0" fontId="88" fillId="17" borderId="15" xfId="0" applyFont="1" applyFill="1" applyBorder="1" applyAlignment="1">
      <alignment vertical="top" wrapText="1"/>
    </xf>
  </cellXfs>
  <cellStyles count="7">
    <cellStyle name="Comma" xfId="3" builtinId="3"/>
    <cellStyle name="Currency" xfId="1" builtinId="4"/>
    <cellStyle name="Hyperlink" xfId="6" builtinId="8"/>
    <cellStyle name="Normal" xfId="0" builtinId="0"/>
    <cellStyle name="Normal 2" xfId="5"/>
    <cellStyle name="Normal 3" xfId="4"/>
    <cellStyle name="Percent" xfId="2" builtinId="5"/>
  </cellStyles>
  <dxfs count="0"/>
  <tableStyles count="0" defaultTableStyle="TableStyleMedium9"/>
  <colors>
    <mruColors>
      <color rgb="FFCCFFFF"/>
      <color rgb="FFF3700D"/>
      <color rgb="FF000099"/>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CC"/>
    <pageSetUpPr fitToPage="1"/>
  </sheetPr>
  <dimension ref="A1:W98"/>
  <sheetViews>
    <sheetView topLeftCell="Q1" zoomScale="90" zoomScaleNormal="90" zoomScaleSheetLayoutView="40" workbookViewId="0">
      <selection activeCell="R2" sqref="R2:V3"/>
    </sheetView>
  </sheetViews>
  <sheetFormatPr defaultColWidth="9.140625" defaultRowHeight="15" x14ac:dyDescent="0.2"/>
  <cols>
    <col min="1" max="1" width="9.140625" style="19" hidden="1" customWidth="1"/>
    <col min="2" max="2" width="44.42578125" style="18" hidden="1" customWidth="1"/>
    <col min="3" max="3" width="27.42578125" style="18" hidden="1" customWidth="1"/>
    <col min="4" max="5" width="20.85546875" style="18" hidden="1" customWidth="1"/>
    <col min="6" max="6" width="29.140625" style="18" hidden="1" customWidth="1"/>
    <col min="7" max="7" width="20.85546875" style="18" hidden="1" customWidth="1"/>
    <col min="8" max="8" width="29.5703125" style="18" hidden="1" customWidth="1"/>
    <col min="9" max="9" width="10.85546875" style="18" hidden="1" customWidth="1"/>
    <col min="10" max="10" width="8.42578125" style="18" hidden="1" customWidth="1"/>
    <col min="11" max="11" width="13.85546875" style="18" hidden="1" customWidth="1"/>
    <col min="12" max="12" width="13" style="18" hidden="1" customWidth="1"/>
    <col min="13" max="13" width="27.85546875" style="18" hidden="1" customWidth="1"/>
    <col min="14" max="14" width="31.5703125" style="18" hidden="1" customWidth="1"/>
    <col min="15" max="15" width="9.140625" style="18" hidden="1" customWidth="1"/>
    <col min="16" max="16" width="0" style="18" hidden="1" customWidth="1"/>
    <col min="17" max="17" width="9.140625" style="18" customWidth="1"/>
    <col min="18" max="18" width="29.5703125" style="18" bestFit="1" customWidth="1"/>
    <col min="19" max="19" width="19.7109375" style="18" bestFit="1" customWidth="1"/>
    <col min="20" max="20" width="27.85546875" style="18" customWidth="1"/>
    <col min="21" max="21" width="39.5703125" style="18" customWidth="1"/>
    <col min="22" max="22" width="21.42578125" style="18" bestFit="1" customWidth="1"/>
    <col min="23" max="23" width="9.140625" style="18" customWidth="1"/>
    <col min="24" max="26" width="9.140625" style="18"/>
    <col min="27" max="27" width="9.140625" style="18" customWidth="1"/>
    <col min="28" max="28" width="9.140625" style="18"/>
    <col min="29" max="29" width="9.140625" style="18" customWidth="1"/>
    <col min="30" max="16384" width="9.140625" style="18"/>
  </cols>
  <sheetData>
    <row r="1" spans="1:22" ht="33" customHeight="1" thickBot="1" x14ac:dyDescent="0.25">
      <c r="A1" s="18"/>
      <c r="B1" s="66"/>
      <c r="C1" s="66"/>
      <c r="D1" s="66"/>
      <c r="E1" s="66"/>
      <c r="F1" s="66"/>
      <c r="G1" s="66"/>
      <c r="H1" s="66"/>
      <c r="I1" s="66"/>
      <c r="J1" s="66"/>
      <c r="K1" s="66"/>
      <c r="L1" s="66"/>
      <c r="M1" s="66"/>
      <c r="N1" s="66"/>
      <c r="R1" s="18" t="s">
        <v>292</v>
      </c>
    </row>
    <row r="2" spans="1:22" ht="26.25" customHeight="1" x14ac:dyDescent="0.2">
      <c r="A2" s="18"/>
      <c r="B2" s="531"/>
      <c r="C2" s="532"/>
      <c r="D2" s="532"/>
      <c r="E2" s="532"/>
      <c r="F2" s="532"/>
      <c r="G2" s="532"/>
      <c r="H2" s="532"/>
      <c r="I2" s="532"/>
      <c r="J2" s="532"/>
      <c r="K2" s="532"/>
      <c r="L2" s="532"/>
      <c r="M2" s="532"/>
      <c r="N2" s="533"/>
      <c r="R2" s="583" t="s">
        <v>242</v>
      </c>
      <c r="S2" s="584"/>
      <c r="T2" s="584"/>
      <c r="U2" s="584"/>
      <c r="V2" s="585"/>
    </row>
    <row r="3" spans="1:22" ht="26.25" customHeight="1" x14ac:dyDescent="0.2">
      <c r="A3" s="18"/>
      <c r="B3" s="534"/>
      <c r="C3" s="535"/>
      <c r="D3" s="535"/>
      <c r="E3" s="535"/>
      <c r="F3" s="535"/>
      <c r="G3" s="535"/>
      <c r="H3" s="535"/>
      <c r="I3" s="535"/>
      <c r="J3" s="535"/>
      <c r="K3" s="535"/>
      <c r="L3" s="535"/>
      <c r="M3" s="535"/>
      <c r="N3" s="536"/>
      <c r="R3" s="586"/>
      <c r="S3" s="587"/>
      <c r="T3" s="587"/>
      <c r="U3" s="587"/>
      <c r="V3" s="588"/>
    </row>
    <row r="4" spans="1:22" ht="26.25" customHeight="1" x14ac:dyDescent="0.35">
      <c r="A4" s="18"/>
      <c r="B4" s="534"/>
      <c r="C4" s="535"/>
      <c r="D4" s="535"/>
      <c r="E4" s="535"/>
      <c r="F4" s="535"/>
      <c r="G4" s="535"/>
      <c r="H4" s="535"/>
      <c r="I4" s="535"/>
      <c r="J4" s="535"/>
      <c r="K4" s="535"/>
      <c r="L4" s="535"/>
      <c r="M4" s="535"/>
      <c r="N4" s="536"/>
      <c r="R4" s="65" t="s">
        <v>213</v>
      </c>
      <c r="S4" s="64" t="s">
        <v>125</v>
      </c>
      <c r="T4" s="64" t="s">
        <v>126</v>
      </c>
      <c r="U4" s="64" t="s">
        <v>127</v>
      </c>
      <c r="V4" s="40" t="s">
        <v>220</v>
      </c>
    </row>
    <row r="5" spans="1:22" ht="26.25" customHeight="1" x14ac:dyDescent="0.35">
      <c r="A5" s="18"/>
      <c r="B5" s="537"/>
      <c r="C5" s="538"/>
      <c r="D5" s="538"/>
      <c r="E5" s="538"/>
      <c r="F5" s="538"/>
      <c r="G5" s="538"/>
      <c r="H5" s="538"/>
      <c r="I5" s="538"/>
      <c r="J5" s="538"/>
      <c r="K5" s="538"/>
      <c r="L5" s="538"/>
      <c r="M5" s="538"/>
      <c r="N5" s="539"/>
      <c r="R5" s="48" t="s">
        <v>128</v>
      </c>
      <c r="S5" s="309">
        <v>1.84</v>
      </c>
      <c r="T5" s="309">
        <v>1.54</v>
      </c>
      <c r="U5" s="309">
        <v>0.31</v>
      </c>
      <c r="V5" s="63">
        <f>ROUNDUP(IF(T17&gt;0,((S14)*(S5))+((S15)*(T5))+((S16)*(U5)),),5)</f>
        <v>0</v>
      </c>
    </row>
    <row r="6" spans="1:22" ht="26.25" customHeight="1" x14ac:dyDescent="0.35">
      <c r="A6" s="18"/>
      <c r="B6" s="540"/>
      <c r="C6" s="541"/>
      <c r="D6" s="541"/>
      <c r="E6" s="541"/>
      <c r="F6" s="541"/>
      <c r="G6" s="541"/>
      <c r="H6" s="541"/>
      <c r="I6" s="541"/>
      <c r="J6" s="541"/>
      <c r="K6" s="541"/>
      <c r="L6" s="541"/>
      <c r="M6" s="541"/>
      <c r="N6" s="542"/>
      <c r="R6" s="48" t="s">
        <v>129</v>
      </c>
      <c r="S6" s="309">
        <v>0.94</v>
      </c>
      <c r="T6" s="309">
        <v>0.47</v>
      </c>
      <c r="U6" s="309">
        <v>0.08</v>
      </c>
      <c r="V6" s="63">
        <f>ROUNDUP(IF(T17&gt;0,((S14)*(S6))+((S15)*(T6))+((S16)*(U6)),),5)</f>
        <v>0</v>
      </c>
    </row>
    <row r="7" spans="1:22" ht="26.25" customHeight="1" x14ac:dyDescent="0.35">
      <c r="A7" s="18"/>
      <c r="B7" s="554"/>
      <c r="C7" s="555"/>
      <c r="D7" s="555"/>
      <c r="E7" s="555"/>
      <c r="F7" s="555"/>
      <c r="G7" s="555"/>
      <c r="H7" s="555"/>
      <c r="I7" s="555"/>
      <c r="J7" s="555"/>
      <c r="K7" s="555"/>
      <c r="L7" s="555"/>
      <c r="M7" s="555"/>
      <c r="N7" s="556"/>
      <c r="R7" s="48" t="s">
        <v>132</v>
      </c>
      <c r="S7" s="309">
        <v>3.41</v>
      </c>
      <c r="T7" s="309">
        <v>3.01</v>
      </c>
      <c r="U7" s="309">
        <v>0.32</v>
      </c>
      <c r="V7" s="63">
        <f>ROUNDUP(IF(T17&gt;0,((S14)*(S7))+((S15)*(T7))+((S16)*(U7)),),5)</f>
        <v>0</v>
      </c>
    </row>
    <row r="8" spans="1:22" ht="26.25" customHeight="1" x14ac:dyDescent="0.35">
      <c r="A8" s="18"/>
      <c r="B8" s="543"/>
      <c r="C8" s="544"/>
      <c r="D8" s="544"/>
      <c r="E8" s="544"/>
      <c r="F8" s="544"/>
      <c r="G8" s="544"/>
      <c r="H8" s="544"/>
      <c r="I8" s="544"/>
      <c r="J8" s="544"/>
      <c r="K8" s="545"/>
      <c r="L8" s="612"/>
      <c r="M8" s="612"/>
      <c r="N8" s="613"/>
      <c r="R8" s="48" t="s">
        <v>129</v>
      </c>
      <c r="S8" s="309">
        <v>0.94</v>
      </c>
      <c r="T8" s="309">
        <v>0.47</v>
      </c>
      <c r="U8" s="309">
        <v>0.08</v>
      </c>
      <c r="V8" s="63">
        <f>ROUNDUP(IF(T17&gt;0,(S14*(S6))+(S15*(T6))+(S16*(U6)),),5)</f>
        <v>0</v>
      </c>
    </row>
    <row r="9" spans="1:22" ht="26.25" customHeight="1" x14ac:dyDescent="0.35">
      <c r="A9" s="18"/>
      <c r="B9" s="546"/>
      <c r="C9" s="547"/>
      <c r="D9" s="547"/>
      <c r="E9" s="547"/>
      <c r="F9" s="547"/>
      <c r="G9" s="547"/>
      <c r="H9" s="547"/>
      <c r="I9" s="547"/>
      <c r="J9" s="547"/>
      <c r="K9" s="548"/>
      <c r="L9" s="612"/>
      <c r="M9" s="612"/>
      <c r="N9" s="613"/>
      <c r="R9" s="48" t="s">
        <v>134</v>
      </c>
      <c r="S9" s="309">
        <v>3.41</v>
      </c>
      <c r="T9" s="309">
        <v>3.01</v>
      </c>
      <c r="U9" s="309">
        <v>0.32</v>
      </c>
      <c r="V9" s="63">
        <f>ROUNDUP(IF(T17&gt;0,((T14/T17)*(S7))+((T15/T17)*(T7))+((T16/T17)*(U7)),),5)</f>
        <v>0</v>
      </c>
    </row>
    <row r="10" spans="1:22" ht="26.25" customHeight="1" x14ac:dyDescent="0.35">
      <c r="A10" s="18"/>
      <c r="B10" s="546"/>
      <c r="C10" s="547"/>
      <c r="D10" s="547"/>
      <c r="E10" s="547"/>
      <c r="F10" s="547"/>
      <c r="G10" s="547"/>
      <c r="H10" s="547"/>
      <c r="I10" s="547"/>
      <c r="J10" s="547"/>
      <c r="K10" s="548"/>
      <c r="L10" s="518"/>
      <c r="M10" s="519"/>
      <c r="N10" s="520"/>
      <c r="R10" s="311" t="s">
        <v>130</v>
      </c>
      <c r="S10" s="310">
        <v>0.23749999999999999</v>
      </c>
      <c r="T10" s="310"/>
      <c r="U10" s="310"/>
      <c r="V10" s="312">
        <f>S10</f>
        <v>0.23749999999999999</v>
      </c>
    </row>
    <row r="11" spans="1:22" ht="23.25" x14ac:dyDescent="0.35">
      <c r="A11" s="18"/>
      <c r="B11" s="546"/>
      <c r="C11" s="547"/>
      <c r="D11" s="547"/>
      <c r="E11" s="547"/>
      <c r="F11" s="547"/>
      <c r="G11" s="547"/>
      <c r="H11" s="547"/>
      <c r="I11" s="547"/>
      <c r="J11" s="547"/>
      <c r="K11" s="548"/>
      <c r="L11" s="521"/>
      <c r="M11" s="522"/>
      <c r="N11" s="523"/>
      <c r="R11" s="62"/>
      <c r="S11" s="61"/>
      <c r="T11" s="61"/>
      <c r="U11" s="60"/>
      <c r="V11" s="59"/>
    </row>
    <row r="12" spans="1:22" ht="55.5" customHeight="1" thickBot="1" x14ac:dyDescent="0.25">
      <c r="A12" s="18"/>
      <c r="B12" s="549"/>
      <c r="C12" s="550"/>
      <c r="D12" s="550"/>
      <c r="E12" s="550"/>
      <c r="F12" s="550"/>
      <c r="G12" s="550"/>
      <c r="H12" s="550"/>
      <c r="I12" s="550"/>
      <c r="J12" s="550"/>
      <c r="K12" s="551"/>
      <c r="L12" s="524"/>
      <c r="M12" s="525"/>
      <c r="N12" s="526"/>
      <c r="R12" s="610" t="s">
        <v>124</v>
      </c>
      <c r="S12" s="610"/>
      <c r="T12" s="611"/>
      <c r="U12" s="581" t="s">
        <v>279</v>
      </c>
      <c r="V12" s="581"/>
    </row>
    <row r="13" spans="1:22" s="36" customFormat="1" ht="45.75" customHeight="1" x14ac:dyDescent="0.25">
      <c r="B13" s="83"/>
      <c r="C13" s="84"/>
      <c r="D13" s="85"/>
      <c r="E13" s="86"/>
      <c r="F13" s="87"/>
      <c r="G13" s="86"/>
      <c r="H13" s="88"/>
      <c r="I13" s="89"/>
      <c r="J13" s="90"/>
      <c r="K13" s="90"/>
      <c r="L13" s="91"/>
      <c r="M13" s="91"/>
      <c r="N13" s="92"/>
      <c r="R13" s="386" t="s">
        <v>225</v>
      </c>
      <c r="S13" s="387"/>
      <c r="T13" s="387"/>
      <c r="U13" s="582"/>
      <c r="V13" s="582"/>
    </row>
    <row r="14" spans="1:22" ht="30" x14ac:dyDescent="0.35">
      <c r="A14" s="18"/>
      <c r="B14" s="58"/>
      <c r="C14" s="564"/>
      <c r="D14" s="565"/>
      <c r="E14" s="565"/>
      <c r="F14" s="566"/>
      <c r="G14" s="57"/>
      <c r="H14" s="56"/>
      <c r="I14" s="527"/>
      <c r="J14" s="528"/>
      <c r="K14" s="557"/>
      <c r="L14" s="558"/>
      <c r="M14" s="558"/>
      <c r="N14" s="559"/>
      <c r="R14" s="48" t="s">
        <v>125</v>
      </c>
      <c r="S14" s="78" t="str">
        <f>IF(ISERROR(T14/$T$17),"",(T14/$T$17))</f>
        <v/>
      </c>
      <c r="T14" s="77"/>
      <c r="U14" s="604"/>
      <c r="V14" s="605"/>
    </row>
    <row r="15" spans="1:22" ht="25.5" x14ac:dyDescent="0.35">
      <c r="A15" s="18"/>
      <c r="B15" s="55"/>
      <c r="C15" s="572"/>
      <c r="D15" s="573"/>
      <c r="E15" s="54"/>
      <c r="F15" s="561"/>
      <c r="G15" s="562"/>
      <c r="H15" s="563"/>
      <c r="I15" s="527"/>
      <c r="J15" s="528"/>
      <c r="K15" s="557"/>
      <c r="L15" s="560"/>
      <c r="M15" s="53"/>
      <c r="N15" s="52"/>
      <c r="R15" s="48" t="s">
        <v>219</v>
      </c>
      <c r="S15" s="78" t="str">
        <f>IF(ISERROR(T15/$T$17),"",(T15/$T$17))</f>
        <v/>
      </c>
      <c r="T15" s="77"/>
      <c r="U15" s="606"/>
      <c r="V15" s="607"/>
    </row>
    <row r="16" spans="1:22" s="49" customFormat="1" ht="27" thickBot="1" x14ac:dyDescent="0.4">
      <c r="A16" s="51"/>
      <c r="B16" s="50"/>
      <c r="C16" s="580"/>
      <c r="D16" s="580"/>
      <c r="E16" s="580"/>
      <c r="F16" s="580"/>
      <c r="G16" s="580"/>
      <c r="H16" s="580"/>
      <c r="I16" s="567"/>
      <c r="J16" s="568"/>
      <c r="K16" s="569"/>
      <c r="L16" s="570"/>
      <c r="M16" s="570"/>
      <c r="N16" s="571"/>
      <c r="R16" s="48" t="s">
        <v>127</v>
      </c>
      <c r="S16" s="78" t="str">
        <f>IF(ISERROR(T16/$T$17),"",(T16/$T$17))</f>
        <v/>
      </c>
      <c r="T16" s="77"/>
      <c r="U16" s="606"/>
      <c r="V16" s="607"/>
    </row>
    <row r="17" spans="1:22" ht="27.75" x14ac:dyDescent="0.35">
      <c r="B17" s="574"/>
      <c r="C17" s="575"/>
      <c r="D17" s="575"/>
      <c r="E17" s="575"/>
      <c r="F17" s="575"/>
      <c r="G17" s="575"/>
      <c r="H17" s="575"/>
      <c r="I17" s="575"/>
      <c r="J17" s="575"/>
      <c r="K17" s="575"/>
      <c r="L17" s="575"/>
      <c r="M17" s="575"/>
      <c r="N17" s="576"/>
      <c r="R17" s="48" t="s">
        <v>218</v>
      </c>
      <c r="S17" s="79">
        <f>SUM(S14:S16)</f>
        <v>0</v>
      </c>
      <c r="T17" s="47">
        <f>SUM(T14:T16)</f>
        <v>0</v>
      </c>
      <c r="U17" s="608"/>
      <c r="V17" s="609"/>
    </row>
    <row r="18" spans="1:22" ht="55.5" hidden="1" customHeight="1" x14ac:dyDescent="0.2">
      <c r="B18" s="46"/>
      <c r="C18" s="45"/>
      <c r="D18" s="530"/>
      <c r="E18" s="530"/>
      <c r="F18" s="44"/>
      <c r="G18" s="596"/>
      <c r="H18" s="596"/>
      <c r="I18" s="597"/>
      <c r="J18" s="597"/>
      <c r="K18" s="597"/>
      <c r="L18" s="596"/>
      <c r="M18" s="596"/>
      <c r="N18" s="43"/>
      <c r="R18" s="601" t="s">
        <v>217</v>
      </c>
      <c r="S18" s="602"/>
      <c r="T18" s="602"/>
      <c r="U18" s="602"/>
      <c r="V18" s="602"/>
    </row>
    <row r="19" spans="1:22" ht="55.5" hidden="1" customHeight="1" x14ac:dyDescent="0.2">
      <c r="B19" s="67"/>
      <c r="C19" s="68"/>
      <c r="D19" s="69"/>
      <c r="E19" s="69"/>
      <c r="F19" s="70"/>
      <c r="G19" s="67"/>
      <c r="H19" s="67"/>
      <c r="I19" s="71"/>
      <c r="J19" s="71"/>
      <c r="K19" s="71"/>
      <c r="L19" s="67"/>
      <c r="M19" s="67"/>
      <c r="N19" s="72"/>
      <c r="R19" s="73"/>
      <c r="S19" s="404" t="s">
        <v>223</v>
      </c>
      <c r="T19" s="404"/>
      <c r="U19" s="404" t="s">
        <v>221</v>
      </c>
      <c r="V19" s="404"/>
    </row>
    <row r="20" spans="1:22" s="36" customFormat="1" ht="23.25" hidden="1" x14ac:dyDescent="0.35">
      <c r="A20" s="38"/>
      <c r="B20" s="577"/>
      <c r="C20" s="578"/>
      <c r="D20" s="578"/>
      <c r="E20" s="578"/>
      <c r="F20" s="578"/>
      <c r="G20" s="578"/>
      <c r="H20" s="578"/>
      <c r="I20" s="578"/>
      <c r="J20" s="578"/>
      <c r="K20" s="578"/>
      <c r="L20" s="578"/>
      <c r="M20" s="578"/>
      <c r="N20" s="579"/>
      <c r="R20" s="74" t="s">
        <v>128</v>
      </c>
      <c r="S20" s="603"/>
      <c r="T20" s="603"/>
      <c r="U20" s="406"/>
      <c r="V20" s="406"/>
    </row>
    <row r="21" spans="1:22" s="36" customFormat="1" ht="33.75" hidden="1" x14ac:dyDescent="0.35">
      <c r="A21" s="38"/>
      <c r="B21" s="589"/>
      <c r="C21" s="590"/>
      <c r="D21" s="552"/>
      <c r="E21" s="552"/>
      <c r="F21" s="552"/>
      <c r="G21" s="552"/>
      <c r="H21" s="552"/>
      <c r="I21" s="552"/>
      <c r="J21" s="552"/>
      <c r="K21" s="552"/>
      <c r="L21" s="552"/>
      <c r="M21" s="552"/>
      <c r="N21" s="553"/>
      <c r="R21" s="41" t="s">
        <v>131</v>
      </c>
      <c r="S21" s="406"/>
      <c r="T21" s="406"/>
      <c r="U21" s="406"/>
      <c r="V21" s="406"/>
    </row>
    <row r="22" spans="1:22" s="35" customFormat="1" ht="30" hidden="1" x14ac:dyDescent="0.35">
      <c r="A22" s="42"/>
      <c r="B22" s="591"/>
      <c r="C22" s="529"/>
      <c r="D22" s="529"/>
      <c r="E22" s="529"/>
      <c r="F22" s="529"/>
      <c r="G22" s="529"/>
      <c r="H22" s="529"/>
      <c r="I22" s="529"/>
      <c r="J22" s="529"/>
      <c r="K22" s="529"/>
      <c r="L22" s="598"/>
      <c r="M22" s="599"/>
      <c r="N22" s="600"/>
      <c r="R22" s="41" t="s">
        <v>132</v>
      </c>
      <c r="S22" s="406"/>
      <c r="T22" s="406"/>
      <c r="U22" s="406"/>
      <c r="V22" s="406"/>
    </row>
    <row r="23" spans="1:22" s="35" customFormat="1" ht="27.75" hidden="1" x14ac:dyDescent="0.35">
      <c r="A23" s="42"/>
      <c r="B23" s="574"/>
      <c r="C23" s="575"/>
      <c r="D23" s="575"/>
      <c r="E23" s="575"/>
      <c r="F23" s="575"/>
      <c r="G23" s="575"/>
      <c r="H23" s="575"/>
      <c r="I23" s="575"/>
      <c r="J23" s="575"/>
      <c r="K23" s="575"/>
      <c r="L23" s="575"/>
      <c r="M23" s="575"/>
      <c r="N23" s="576"/>
      <c r="R23" s="41" t="s">
        <v>133</v>
      </c>
      <c r="S23" s="406"/>
      <c r="T23" s="406"/>
      <c r="U23" s="406"/>
      <c r="V23" s="406"/>
    </row>
    <row r="24" spans="1:22" s="35" customFormat="1" ht="23.25" hidden="1" x14ac:dyDescent="0.35">
      <c r="A24" s="42"/>
      <c r="B24" s="595"/>
      <c r="C24" s="595"/>
      <c r="D24" s="592"/>
      <c r="E24" s="593"/>
      <c r="F24" s="593"/>
      <c r="G24" s="594"/>
      <c r="H24" s="592"/>
      <c r="I24" s="593"/>
      <c r="J24" s="593"/>
      <c r="K24" s="594"/>
      <c r="L24" s="592"/>
      <c r="M24" s="593"/>
      <c r="N24" s="594"/>
      <c r="R24" s="41" t="s">
        <v>134</v>
      </c>
      <c r="S24" s="406"/>
      <c r="T24" s="406"/>
      <c r="U24" s="406"/>
      <c r="V24" s="406"/>
    </row>
    <row r="25" spans="1:22" ht="45" customHeight="1" x14ac:dyDescent="0.35">
      <c r="B25" s="421"/>
      <c r="C25" s="421"/>
      <c r="D25" s="418"/>
      <c r="E25" s="418"/>
      <c r="F25" s="418"/>
      <c r="G25" s="418"/>
      <c r="H25" s="419"/>
      <c r="I25" s="419"/>
      <c r="J25" s="419"/>
      <c r="K25" s="419"/>
      <c r="L25" s="420"/>
      <c r="M25" s="420"/>
      <c r="N25" s="420"/>
      <c r="R25" s="403" t="s">
        <v>280</v>
      </c>
      <c r="S25" s="404"/>
      <c r="T25" s="404"/>
      <c r="U25" s="404"/>
      <c r="V25" s="405"/>
    </row>
    <row r="26" spans="1:22" ht="27.75" x14ac:dyDescent="0.35">
      <c r="B26" s="421"/>
      <c r="C26" s="421"/>
      <c r="D26" s="418"/>
      <c r="E26" s="418"/>
      <c r="F26" s="418"/>
      <c r="G26" s="418"/>
      <c r="H26" s="419"/>
      <c r="I26" s="419"/>
      <c r="J26" s="419"/>
      <c r="K26" s="419"/>
      <c r="L26" s="420"/>
      <c r="M26" s="420"/>
      <c r="N26" s="420"/>
      <c r="R26" s="401" t="s">
        <v>213</v>
      </c>
      <c r="S26" s="402"/>
      <c r="T26" s="39" t="s">
        <v>217</v>
      </c>
      <c r="U26" s="409" t="s">
        <v>216</v>
      </c>
      <c r="V26" s="410"/>
    </row>
    <row r="27" spans="1:22" ht="27.75" x14ac:dyDescent="0.35">
      <c r="B27" s="421"/>
      <c r="C27" s="421"/>
      <c r="D27" s="418"/>
      <c r="E27" s="418"/>
      <c r="F27" s="418"/>
      <c r="G27" s="418"/>
      <c r="H27" s="419"/>
      <c r="I27" s="419"/>
      <c r="J27" s="419"/>
      <c r="K27" s="419"/>
      <c r="L27" s="420"/>
      <c r="M27" s="420"/>
      <c r="N27" s="420"/>
      <c r="R27" s="399" t="s">
        <v>128</v>
      </c>
      <c r="S27" s="400"/>
      <c r="T27" s="75"/>
      <c r="U27" s="411">
        <f>ROUND(T27*V5,4)</f>
        <v>0</v>
      </c>
      <c r="V27" s="412"/>
    </row>
    <row r="28" spans="1:22" ht="27.75" x14ac:dyDescent="0.35">
      <c r="B28" s="421"/>
      <c r="C28" s="421"/>
      <c r="D28" s="418"/>
      <c r="E28" s="418"/>
      <c r="F28" s="418"/>
      <c r="G28" s="418"/>
      <c r="H28" s="419"/>
      <c r="I28" s="419"/>
      <c r="J28" s="419"/>
      <c r="K28" s="419"/>
      <c r="L28" s="420"/>
      <c r="M28" s="420"/>
      <c r="N28" s="420"/>
      <c r="R28" s="399" t="s">
        <v>131</v>
      </c>
      <c r="S28" s="400"/>
      <c r="T28" s="75"/>
      <c r="U28" s="411">
        <f>ROUND(T28*V6,5)</f>
        <v>0</v>
      </c>
      <c r="V28" s="412"/>
    </row>
    <row r="29" spans="1:22" s="36" customFormat="1" ht="27.75" x14ac:dyDescent="0.35">
      <c r="A29" s="38"/>
      <c r="B29" s="421"/>
      <c r="C29" s="421"/>
      <c r="D29" s="418"/>
      <c r="E29" s="418"/>
      <c r="F29" s="418"/>
      <c r="G29" s="418"/>
      <c r="H29" s="419"/>
      <c r="I29" s="419"/>
      <c r="J29" s="419"/>
      <c r="K29" s="419"/>
      <c r="L29" s="420"/>
      <c r="M29" s="420"/>
      <c r="N29" s="420"/>
      <c r="R29" s="399" t="s">
        <v>132</v>
      </c>
      <c r="S29" s="400"/>
      <c r="T29" s="75"/>
      <c r="U29" s="411">
        <f>ROUND(T29*V7,4)</f>
        <v>0</v>
      </c>
      <c r="V29" s="412"/>
    </row>
    <row r="30" spans="1:22" s="36" customFormat="1" ht="27.75" x14ac:dyDescent="0.35">
      <c r="A30" s="38"/>
      <c r="B30" s="421"/>
      <c r="C30" s="421"/>
      <c r="D30" s="418"/>
      <c r="E30" s="418"/>
      <c r="F30" s="418"/>
      <c r="G30" s="418"/>
      <c r="H30" s="419"/>
      <c r="I30" s="419"/>
      <c r="J30" s="419"/>
      <c r="K30" s="419"/>
      <c r="L30" s="420"/>
      <c r="M30" s="420"/>
      <c r="N30" s="420"/>
      <c r="R30" s="399" t="s">
        <v>133</v>
      </c>
      <c r="S30" s="400"/>
      <c r="T30" s="75"/>
      <c r="U30" s="411">
        <f>ROUND(T30*V8,4)</f>
        <v>0</v>
      </c>
      <c r="V30" s="412"/>
    </row>
    <row r="31" spans="1:22" ht="27.75" x14ac:dyDescent="0.35">
      <c r="B31" s="431"/>
      <c r="C31" s="432"/>
      <c r="D31" s="432"/>
      <c r="E31" s="432"/>
      <c r="F31" s="432"/>
      <c r="G31" s="432"/>
      <c r="H31" s="432"/>
      <c r="I31" s="432"/>
      <c r="J31" s="432"/>
      <c r="K31" s="432"/>
      <c r="L31" s="432"/>
      <c r="M31" s="432"/>
      <c r="N31" s="433"/>
      <c r="R31" s="399" t="s">
        <v>134</v>
      </c>
      <c r="S31" s="400"/>
      <c r="T31" s="75"/>
      <c r="U31" s="411">
        <f>ROUND(T31*V9,4)</f>
        <v>0</v>
      </c>
      <c r="V31" s="412"/>
    </row>
    <row r="32" spans="1:22" ht="24" thickBot="1" x14ac:dyDescent="0.4">
      <c r="B32" s="425"/>
      <c r="C32" s="426"/>
      <c r="D32" s="426"/>
      <c r="E32" s="426"/>
      <c r="F32" s="426"/>
      <c r="G32" s="426"/>
      <c r="H32" s="426"/>
      <c r="I32" s="426"/>
      <c r="J32" s="426"/>
      <c r="K32" s="426"/>
      <c r="L32" s="426"/>
      <c r="M32" s="426"/>
      <c r="N32" s="427"/>
      <c r="R32" s="422" t="s">
        <v>130</v>
      </c>
      <c r="S32" s="423"/>
      <c r="T32" s="424"/>
      <c r="U32" s="407">
        <f>ROUND($V$10*(T29+T31),4)</f>
        <v>0</v>
      </c>
      <c r="V32" s="408"/>
    </row>
    <row r="33" spans="1:23" ht="35.25" customHeight="1" x14ac:dyDescent="0.2">
      <c r="B33" s="469"/>
      <c r="C33" s="469"/>
      <c r="D33" s="456"/>
      <c r="E33" s="457"/>
      <c r="F33" s="457"/>
      <c r="G33" s="457"/>
      <c r="H33" s="458"/>
      <c r="I33" s="458"/>
      <c r="J33" s="458"/>
      <c r="K33" s="458"/>
      <c r="L33" s="458"/>
      <c r="M33" s="402"/>
      <c r="N33" s="402"/>
      <c r="R33" s="415" t="s">
        <v>224</v>
      </c>
      <c r="S33" s="416"/>
      <c r="T33" s="416"/>
      <c r="U33" s="416"/>
      <c r="V33" s="417"/>
      <c r="W33" s="34"/>
    </row>
    <row r="34" spans="1:23" ht="23.25" x14ac:dyDescent="0.35">
      <c r="B34" s="469"/>
      <c r="C34" s="469"/>
      <c r="D34" s="413"/>
      <c r="E34" s="414"/>
      <c r="F34" s="414"/>
      <c r="G34" s="414"/>
      <c r="H34" s="469"/>
      <c r="I34" s="469"/>
      <c r="J34" s="469"/>
      <c r="K34" s="469"/>
      <c r="L34" s="469"/>
      <c r="M34" s="402"/>
      <c r="N34" s="402"/>
      <c r="R34" s="399" t="s">
        <v>128</v>
      </c>
      <c r="S34" s="400"/>
      <c r="T34" s="75"/>
      <c r="U34" s="397">
        <f>ROUND(T34*S5,4)</f>
        <v>0</v>
      </c>
      <c r="V34" s="398"/>
      <c r="W34" s="32"/>
    </row>
    <row r="35" spans="1:23" ht="23.25" x14ac:dyDescent="0.35">
      <c r="B35" s="82"/>
      <c r="C35" s="82"/>
      <c r="D35" s="93"/>
      <c r="E35" s="94"/>
      <c r="F35" s="94"/>
      <c r="G35" s="94"/>
      <c r="H35" s="82"/>
      <c r="I35" s="82"/>
      <c r="J35" s="82"/>
      <c r="K35" s="82"/>
      <c r="L35" s="82"/>
      <c r="M35" s="39"/>
      <c r="N35" s="39"/>
      <c r="R35" s="399" t="s">
        <v>131</v>
      </c>
      <c r="S35" s="400"/>
      <c r="T35" s="75"/>
      <c r="U35" s="397">
        <f>ROUND(T35*S6,4)</f>
        <v>0</v>
      </c>
      <c r="V35" s="398"/>
      <c r="W35" s="32"/>
    </row>
    <row r="36" spans="1:23" ht="23.25" x14ac:dyDescent="0.35">
      <c r="B36" s="82"/>
      <c r="C36" s="82"/>
      <c r="D36" s="93"/>
      <c r="E36" s="94"/>
      <c r="F36" s="94"/>
      <c r="G36" s="94"/>
      <c r="H36" s="82"/>
      <c r="I36" s="82"/>
      <c r="J36" s="82"/>
      <c r="K36" s="82"/>
      <c r="L36" s="82"/>
      <c r="M36" s="39"/>
      <c r="N36" s="39"/>
      <c r="R36" s="399" t="s">
        <v>132</v>
      </c>
      <c r="S36" s="400"/>
      <c r="T36" s="75"/>
      <c r="U36" s="397">
        <f>ROUND(T36*S7,4)</f>
        <v>0</v>
      </c>
      <c r="V36" s="398"/>
      <c r="W36" s="32"/>
    </row>
    <row r="37" spans="1:23" ht="23.25" x14ac:dyDescent="0.35">
      <c r="B37" s="82"/>
      <c r="C37" s="82"/>
      <c r="D37" s="93"/>
      <c r="E37" s="94"/>
      <c r="F37" s="94"/>
      <c r="G37" s="94"/>
      <c r="H37" s="82"/>
      <c r="I37" s="82"/>
      <c r="J37" s="82"/>
      <c r="K37" s="82"/>
      <c r="L37" s="82"/>
      <c r="M37" s="39"/>
      <c r="N37" s="39"/>
      <c r="R37" s="399" t="s">
        <v>133</v>
      </c>
      <c r="S37" s="400"/>
      <c r="T37" s="75"/>
      <c r="U37" s="397">
        <f>ROUND(T37*S8,4)</f>
        <v>0</v>
      </c>
      <c r="V37" s="398"/>
      <c r="W37" s="32"/>
    </row>
    <row r="38" spans="1:23" ht="28.5" thickBot="1" x14ac:dyDescent="0.45">
      <c r="B38" s="455"/>
      <c r="C38" s="455"/>
      <c r="D38" s="429"/>
      <c r="E38" s="430"/>
      <c r="F38" s="430"/>
      <c r="G38" s="430"/>
      <c r="H38" s="435"/>
      <c r="I38" s="435"/>
      <c r="J38" s="435"/>
      <c r="K38" s="435"/>
      <c r="L38" s="435"/>
      <c r="M38" s="434"/>
      <c r="N38" s="434"/>
      <c r="R38" s="399" t="s">
        <v>134</v>
      </c>
      <c r="S38" s="400"/>
      <c r="T38" s="75"/>
      <c r="U38" s="397">
        <f>ROUND(T38*S9,4)</f>
        <v>0</v>
      </c>
      <c r="V38" s="398"/>
      <c r="W38" s="34"/>
    </row>
    <row r="39" spans="1:23" ht="35.25" customHeight="1" x14ac:dyDescent="0.2">
      <c r="B39" s="80"/>
      <c r="C39" s="80"/>
      <c r="D39" s="456"/>
      <c r="E39" s="457"/>
      <c r="F39" s="457"/>
      <c r="G39" s="457"/>
      <c r="H39" s="458"/>
      <c r="I39" s="458"/>
      <c r="J39" s="458"/>
      <c r="K39" s="458"/>
      <c r="L39" s="458"/>
      <c r="M39" s="81"/>
      <c r="N39" s="81"/>
      <c r="R39" s="388" t="s">
        <v>222</v>
      </c>
      <c r="S39" s="389"/>
      <c r="T39" s="389"/>
      <c r="U39" s="389"/>
      <c r="V39" s="389"/>
      <c r="W39" s="34"/>
    </row>
    <row r="40" spans="1:23" ht="27.75" x14ac:dyDescent="0.4">
      <c r="B40" s="470"/>
      <c r="C40" s="470"/>
      <c r="D40" s="429"/>
      <c r="E40" s="430"/>
      <c r="F40" s="430"/>
      <c r="G40" s="430"/>
      <c r="H40" s="435"/>
      <c r="I40" s="435"/>
      <c r="J40" s="435"/>
      <c r="K40" s="435"/>
      <c r="L40" s="435"/>
      <c r="M40" s="434"/>
      <c r="N40" s="434"/>
      <c r="R40" s="393" t="s">
        <v>132</v>
      </c>
      <c r="S40" s="394"/>
      <c r="T40" s="102"/>
      <c r="U40" s="397">
        <f>SUM(T40)*0.05</f>
        <v>0</v>
      </c>
      <c r="V40" s="398"/>
      <c r="W40" s="34"/>
    </row>
    <row r="41" spans="1:23" ht="27.75" x14ac:dyDescent="0.4">
      <c r="A41" s="18"/>
      <c r="B41" s="455"/>
      <c r="C41" s="455"/>
      <c r="D41" s="429"/>
      <c r="E41" s="430"/>
      <c r="F41" s="430"/>
      <c r="G41" s="430"/>
      <c r="H41" s="435"/>
      <c r="I41" s="435"/>
      <c r="J41" s="435"/>
      <c r="K41" s="435"/>
      <c r="L41" s="435"/>
      <c r="M41" s="434"/>
      <c r="N41" s="434"/>
      <c r="R41" s="395" t="s">
        <v>227</v>
      </c>
      <c r="S41" s="396"/>
      <c r="T41" s="76"/>
      <c r="U41" s="397">
        <f>SUM(T41)*0.05</f>
        <v>0</v>
      </c>
      <c r="V41" s="398"/>
      <c r="W41" s="34"/>
    </row>
    <row r="42" spans="1:23" ht="27.75" x14ac:dyDescent="0.4">
      <c r="A42" s="18"/>
      <c r="B42" s="470"/>
      <c r="C42" s="470"/>
      <c r="D42" s="429"/>
      <c r="E42" s="430"/>
      <c r="F42" s="430"/>
      <c r="G42" s="430"/>
      <c r="H42" s="435"/>
      <c r="I42" s="435"/>
      <c r="J42" s="435"/>
      <c r="K42" s="435"/>
      <c r="L42" s="435"/>
      <c r="M42" s="434"/>
      <c r="N42" s="434"/>
      <c r="R42" s="516" t="s">
        <v>214</v>
      </c>
      <c r="S42" s="517"/>
      <c r="T42" s="103"/>
      <c r="U42" s="397">
        <f>SUM(U40:V41)</f>
        <v>0</v>
      </c>
      <c r="V42" s="398"/>
      <c r="W42" s="34"/>
    </row>
    <row r="43" spans="1:23" s="33" customFormat="1" ht="27.75" x14ac:dyDescent="0.2">
      <c r="B43" s="95"/>
      <c r="C43" s="95"/>
      <c r="D43" s="96"/>
      <c r="E43" s="96"/>
      <c r="F43" s="96"/>
      <c r="G43" s="96"/>
      <c r="H43" s="97"/>
      <c r="I43" s="97"/>
      <c r="J43" s="97"/>
      <c r="K43" s="97"/>
      <c r="L43" s="97"/>
      <c r="M43" s="98"/>
      <c r="N43" s="98"/>
      <c r="O43" s="27"/>
      <c r="P43" s="27"/>
      <c r="Q43" s="27"/>
      <c r="R43" s="390" t="s">
        <v>226</v>
      </c>
      <c r="S43" s="391"/>
      <c r="T43" s="391"/>
      <c r="U43" s="391"/>
      <c r="V43" s="392"/>
      <c r="W43" s="34"/>
    </row>
    <row r="44" spans="1:23" s="36" customFormat="1" ht="24" customHeight="1" x14ac:dyDescent="0.35">
      <c r="B44" s="431"/>
      <c r="C44" s="432"/>
      <c r="D44" s="432"/>
      <c r="E44" s="432"/>
      <c r="F44" s="432"/>
      <c r="G44" s="432"/>
      <c r="H44" s="432"/>
      <c r="I44" s="432"/>
      <c r="J44" s="432"/>
      <c r="K44" s="432"/>
      <c r="L44" s="432"/>
      <c r="M44" s="432"/>
      <c r="N44" s="433"/>
      <c r="O44" s="37"/>
      <c r="P44" s="37"/>
      <c r="Q44" s="37"/>
      <c r="R44" s="99" t="s">
        <v>215</v>
      </c>
      <c r="S44" s="100"/>
      <c r="T44" s="101">
        <f>SUM(T34+T36+T38+T27+T29+T31)</f>
        <v>0</v>
      </c>
      <c r="U44" s="438">
        <f>SUM(T44)*0.1</f>
        <v>0</v>
      </c>
      <c r="V44" s="439"/>
      <c r="W44" s="34"/>
    </row>
    <row r="45" spans="1:23" s="33" customFormat="1" ht="28.5" thickBot="1" x14ac:dyDescent="0.25">
      <c r="B45" s="95"/>
      <c r="C45" s="95"/>
      <c r="D45" s="96"/>
      <c r="E45" s="96"/>
      <c r="F45" s="96"/>
      <c r="G45" s="96"/>
      <c r="H45" s="97"/>
      <c r="I45" s="97"/>
      <c r="J45" s="97"/>
      <c r="K45" s="97"/>
      <c r="L45" s="97"/>
      <c r="M45" s="98"/>
      <c r="N45" s="98"/>
      <c r="O45" s="27"/>
      <c r="P45" s="27"/>
      <c r="Q45" s="27"/>
      <c r="R45" s="390" t="s">
        <v>228</v>
      </c>
      <c r="S45" s="391"/>
      <c r="T45" s="391"/>
      <c r="U45" s="391"/>
      <c r="V45" s="392"/>
      <c r="W45" s="34"/>
    </row>
    <row r="46" spans="1:23" ht="29.25" thickTop="1" x14ac:dyDescent="0.35">
      <c r="B46" s="505"/>
      <c r="C46" s="506"/>
      <c r="D46" s="506"/>
      <c r="E46" s="506"/>
      <c r="F46" s="506"/>
      <c r="G46" s="506"/>
      <c r="H46" s="506"/>
      <c r="I46" s="506"/>
      <c r="J46" s="506"/>
      <c r="K46" s="506"/>
      <c r="L46" s="506"/>
      <c r="M46" s="506"/>
      <c r="N46" s="507"/>
      <c r="O46" s="20"/>
      <c r="P46" s="20"/>
      <c r="Q46" s="20"/>
      <c r="R46" s="436" t="s">
        <v>212</v>
      </c>
      <c r="S46" s="436"/>
      <c r="T46" s="436"/>
      <c r="U46" s="397">
        <f>SUM(U27:V31)</f>
        <v>0</v>
      </c>
      <c r="V46" s="398"/>
    </row>
    <row r="47" spans="1:23" ht="28.5" x14ac:dyDescent="0.35">
      <c r="B47" s="459"/>
      <c r="C47" s="460"/>
      <c r="D47" s="459"/>
      <c r="E47" s="467"/>
      <c r="F47" s="467"/>
      <c r="G47" s="460"/>
      <c r="H47" s="512"/>
      <c r="I47" s="513"/>
      <c r="J47" s="513"/>
      <c r="K47" s="513"/>
      <c r="L47" s="514"/>
      <c r="M47" s="409"/>
      <c r="N47" s="451"/>
      <c r="O47" s="20"/>
      <c r="R47" s="436" t="s">
        <v>211</v>
      </c>
      <c r="S47" s="436"/>
      <c r="T47" s="436"/>
      <c r="U47" s="397">
        <f>U32</f>
        <v>0</v>
      </c>
      <c r="V47" s="398"/>
    </row>
    <row r="48" spans="1:23" ht="28.5" x14ac:dyDescent="0.4">
      <c r="B48" s="461"/>
      <c r="C48" s="462"/>
      <c r="D48" s="429"/>
      <c r="E48" s="430"/>
      <c r="F48" s="430"/>
      <c r="G48" s="468"/>
      <c r="H48" s="445"/>
      <c r="I48" s="446"/>
      <c r="J48" s="446"/>
      <c r="K48" s="446"/>
      <c r="L48" s="447"/>
      <c r="M48" s="452"/>
      <c r="N48" s="453"/>
      <c r="O48" s="20"/>
      <c r="R48" s="436" t="s">
        <v>210</v>
      </c>
      <c r="S48" s="436"/>
      <c r="T48" s="436"/>
      <c r="U48" s="397">
        <f>SUM(U44+U42+U34+U35+U36+U37+U38)</f>
        <v>0</v>
      </c>
      <c r="V48" s="398"/>
      <c r="W48" s="34"/>
    </row>
    <row r="49" spans="1:23" ht="28.5" x14ac:dyDescent="0.4">
      <c r="B49" s="470"/>
      <c r="C49" s="470"/>
      <c r="D49" s="429"/>
      <c r="E49" s="430"/>
      <c r="F49" s="430"/>
      <c r="G49" s="468"/>
      <c r="H49" s="448"/>
      <c r="I49" s="449"/>
      <c r="J49" s="449"/>
      <c r="K49" s="449"/>
      <c r="L49" s="450"/>
      <c r="M49" s="454"/>
      <c r="N49" s="454"/>
      <c r="O49" s="20"/>
      <c r="R49" s="437" t="s">
        <v>281</v>
      </c>
      <c r="S49" s="437"/>
      <c r="T49" s="437"/>
      <c r="U49" s="397">
        <f>SUM(U46:V48)</f>
        <v>0</v>
      </c>
      <c r="V49" s="398"/>
      <c r="W49" s="34"/>
    </row>
    <row r="50" spans="1:23" ht="35.25" customHeight="1" x14ac:dyDescent="0.4">
      <c r="A50" s="18"/>
      <c r="B50" s="455"/>
      <c r="C50" s="455"/>
      <c r="D50" s="429"/>
      <c r="E50" s="430"/>
      <c r="F50" s="430"/>
      <c r="G50" s="468"/>
      <c r="H50" s="515"/>
      <c r="I50" s="515"/>
      <c r="J50" s="515"/>
      <c r="K50" s="515"/>
      <c r="L50" s="515"/>
      <c r="M50" s="454"/>
      <c r="N50" s="454"/>
      <c r="O50" s="20"/>
      <c r="R50" s="35"/>
      <c r="S50" s="35"/>
      <c r="T50" s="35"/>
      <c r="W50" s="34"/>
    </row>
    <row r="51" spans="1:23" ht="35.25" customHeight="1" x14ac:dyDescent="0.4">
      <c r="A51" s="18"/>
      <c r="B51" s="470"/>
      <c r="C51" s="470"/>
      <c r="D51" s="429"/>
      <c r="E51" s="430"/>
      <c r="F51" s="430"/>
      <c r="G51" s="468"/>
      <c r="H51" s="471"/>
      <c r="I51" s="472"/>
      <c r="J51" s="472"/>
      <c r="K51" s="472"/>
      <c r="L51" s="473"/>
      <c r="M51" s="454"/>
      <c r="N51" s="454"/>
      <c r="O51" s="20"/>
      <c r="R51" s="35"/>
      <c r="S51" s="35"/>
      <c r="T51" s="35"/>
      <c r="W51" s="34"/>
    </row>
    <row r="52" spans="1:23" s="33" customFormat="1" ht="35.25" customHeight="1" x14ac:dyDescent="0.4">
      <c r="B52" s="455"/>
      <c r="C52" s="455"/>
      <c r="D52" s="429"/>
      <c r="E52" s="430"/>
      <c r="F52" s="430"/>
      <c r="G52" s="468"/>
      <c r="H52" s="515"/>
      <c r="I52" s="515"/>
      <c r="J52" s="515"/>
      <c r="K52" s="515"/>
      <c r="L52" s="515"/>
      <c r="M52" s="454"/>
      <c r="N52" s="454"/>
      <c r="O52" s="27"/>
      <c r="R52" s="35"/>
      <c r="S52" s="35"/>
      <c r="T52" s="35"/>
      <c r="W52" s="34"/>
    </row>
    <row r="53" spans="1:23" s="33" customFormat="1" ht="35.25" customHeight="1" x14ac:dyDescent="0.2">
      <c r="B53" s="455"/>
      <c r="C53" s="455"/>
      <c r="D53" s="509"/>
      <c r="E53" s="510"/>
      <c r="F53" s="510"/>
      <c r="G53" s="511"/>
      <c r="H53" s="428"/>
      <c r="I53" s="428"/>
      <c r="J53" s="428"/>
      <c r="K53" s="428"/>
      <c r="L53" s="428"/>
      <c r="M53" s="494"/>
      <c r="N53" s="495"/>
      <c r="O53" s="27"/>
      <c r="R53" s="18"/>
      <c r="S53" s="18"/>
      <c r="T53" s="18"/>
      <c r="W53" s="34"/>
    </row>
    <row r="54" spans="1:23" ht="27.75" x14ac:dyDescent="0.2">
      <c r="B54" s="431"/>
      <c r="C54" s="432"/>
      <c r="D54" s="432"/>
      <c r="E54" s="432"/>
      <c r="F54" s="432"/>
      <c r="G54" s="432"/>
      <c r="H54" s="432"/>
      <c r="I54" s="432"/>
      <c r="J54" s="432"/>
      <c r="K54" s="432"/>
      <c r="L54" s="432"/>
      <c r="M54" s="432"/>
      <c r="N54" s="433"/>
      <c r="O54" s="20"/>
      <c r="W54" s="32"/>
    </row>
    <row r="55" spans="1:23" ht="42" customHeight="1" x14ac:dyDescent="0.2">
      <c r="B55" s="501"/>
      <c r="C55" s="501"/>
      <c r="D55" s="501"/>
      <c r="E55" s="501"/>
      <c r="F55" s="501"/>
      <c r="G55" s="501"/>
      <c r="H55" s="501"/>
      <c r="I55" s="501"/>
      <c r="J55" s="508"/>
      <c r="K55" s="492"/>
      <c r="L55" s="492"/>
      <c r="M55" s="492"/>
      <c r="N55" s="493"/>
      <c r="O55" s="20"/>
    </row>
    <row r="56" spans="1:23" ht="45.75" customHeight="1" x14ac:dyDescent="0.2">
      <c r="B56" s="496"/>
      <c r="C56" s="496"/>
      <c r="D56" s="496"/>
      <c r="E56" s="496"/>
      <c r="F56" s="496"/>
      <c r="G56" s="496"/>
      <c r="H56" s="496"/>
      <c r="I56" s="496"/>
      <c r="J56" s="491"/>
      <c r="K56" s="492"/>
      <c r="L56" s="492"/>
      <c r="M56" s="492"/>
      <c r="N56" s="493"/>
      <c r="O56" s="20"/>
    </row>
    <row r="57" spans="1:23" x14ac:dyDescent="0.2">
      <c r="B57" s="463"/>
      <c r="C57" s="463"/>
      <c r="D57" s="463"/>
      <c r="E57" s="463"/>
      <c r="F57" s="463"/>
      <c r="G57" s="463"/>
      <c r="H57" s="463"/>
      <c r="I57" s="463"/>
      <c r="J57" s="463"/>
      <c r="K57" s="463"/>
      <c r="L57" s="463"/>
      <c r="M57" s="463"/>
      <c r="N57" s="463"/>
      <c r="O57" s="20"/>
      <c r="W57" s="32"/>
    </row>
    <row r="58" spans="1:23" ht="192.75" customHeight="1" x14ac:dyDescent="0.2">
      <c r="B58" s="464"/>
      <c r="C58" s="465"/>
      <c r="D58" s="465"/>
      <c r="E58" s="465"/>
      <c r="F58" s="465"/>
      <c r="G58" s="465"/>
      <c r="H58" s="465"/>
      <c r="I58" s="465"/>
      <c r="J58" s="465"/>
      <c r="K58" s="465"/>
      <c r="L58" s="465"/>
      <c r="M58" s="465"/>
      <c r="N58" s="466"/>
      <c r="O58" s="20"/>
    </row>
    <row r="59" spans="1:23" ht="81" customHeight="1" thickBot="1" x14ac:dyDescent="0.25">
      <c r="B59" s="502"/>
      <c r="C59" s="503"/>
      <c r="D59" s="503"/>
      <c r="E59" s="503"/>
      <c r="F59" s="503"/>
      <c r="G59" s="503"/>
      <c r="H59" s="503"/>
      <c r="I59" s="503"/>
      <c r="J59" s="503"/>
      <c r="K59" s="503"/>
      <c r="L59" s="503"/>
      <c r="M59" s="503"/>
      <c r="N59" s="504"/>
      <c r="O59" s="20"/>
    </row>
    <row r="60" spans="1:23" ht="29.25" customHeight="1" x14ac:dyDescent="0.2">
      <c r="B60" s="31"/>
      <c r="C60" s="30"/>
      <c r="D60" s="30"/>
      <c r="E60" s="30"/>
      <c r="F60" s="30"/>
      <c r="G60" s="30"/>
      <c r="H60" s="30"/>
      <c r="I60" s="479"/>
      <c r="J60" s="479"/>
      <c r="K60" s="479"/>
      <c r="L60" s="479"/>
      <c r="M60" s="479"/>
      <c r="N60" s="480"/>
      <c r="O60" s="20"/>
    </row>
    <row r="61" spans="1:23" ht="29.25" customHeight="1" x14ac:dyDescent="0.35">
      <c r="B61" s="485"/>
      <c r="C61" s="486"/>
      <c r="D61" s="486"/>
      <c r="E61" s="486"/>
      <c r="F61" s="486"/>
      <c r="G61" s="486"/>
      <c r="H61" s="29"/>
      <c r="I61" s="481"/>
      <c r="J61" s="481"/>
      <c r="K61" s="481"/>
      <c r="L61" s="481"/>
      <c r="M61" s="481"/>
      <c r="N61" s="482"/>
      <c r="O61" s="20"/>
    </row>
    <row r="62" spans="1:23" ht="29.25" customHeight="1" x14ac:dyDescent="0.35">
      <c r="B62" s="487"/>
      <c r="C62" s="488"/>
      <c r="D62" s="488"/>
      <c r="E62" s="488"/>
      <c r="F62" s="488"/>
      <c r="G62" s="29"/>
      <c r="H62" s="29"/>
      <c r="I62" s="488"/>
      <c r="J62" s="488"/>
      <c r="K62" s="488"/>
      <c r="L62" s="488"/>
      <c r="M62" s="488"/>
      <c r="N62" s="489"/>
      <c r="O62" s="20"/>
    </row>
    <row r="63" spans="1:23" ht="45.75" customHeight="1" x14ac:dyDescent="0.35">
      <c r="B63" s="483"/>
      <c r="C63" s="484"/>
      <c r="D63" s="484"/>
      <c r="E63" s="484"/>
      <c r="F63" s="484"/>
      <c r="G63" s="484"/>
      <c r="H63" s="29"/>
      <c r="I63" s="477"/>
      <c r="J63" s="477"/>
      <c r="K63" s="477"/>
      <c r="L63" s="477"/>
      <c r="M63" s="477"/>
      <c r="N63" s="478"/>
      <c r="O63" s="20"/>
    </row>
    <row r="64" spans="1:23" ht="24" thickBot="1" x14ac:dyDescent="0.4">
      <c r="B64" s="497"/>
      <c r="C64" s="498"/>
      <c r="D64" s="498"/>
      <c r="E64" s="498"/>
      <c r="F64" s="498"/>
      <c r="G64" s="29"/>
      <c r="H64" s="29"/>
      <c r="I64" s="488"/>
      <c r="J64" s="488"/>
      <c r="K64" s="488"/>
      <c r="L64" s="488"/>
      <c r="M64" s="488"/>
      <c r="N64" s="489"/>
    </row>
    <row r="65" spans="2:22" ht="32.25" customHeight="1" thickBot="1" x14ac:dyDescent="0.25">
      <c r="B65" s="442"/>
      <c r="C65" s="443"/>
      <c r="D65" s="443"/>
      <c r="E65" s="443"/>
      <c r="F65" s="443"/>
      <c r="G65" s="443"/>
      <c r="H65" s="443"/>
      <c r="I65" s="443"/>
      <c r="J65" s="443"/>
      <c r="K65" s="443"/>
      <c r="L65" s="443"/>
      <c r="M65" s="443"/>
      <c r="N65" s="444"/>
    </row>
    <row r="66" spans="2:22" ht="15" customHeight="1" x14ac:dyDescent="0.2"/>
    <row r="67" spans="2:22" ht="33" customHeight="1" x14ac:dyDescent="0.2"/>
    <row r="68" spans="2:22" ht="27" customHeight="1" x14ac:dyDescent="0.2"/>
    <row r="70" spans="2:22" ht="23.25" hidden="1" x14ac:dyDescent="0.2">
      <c r="R70" s="474" t="s">
        <v>95</v>
      </c>
      <c r="S70" s="458"/>
      <c r="T70" s="458"/>
      <c r="U70" s="458"/>
      <c r="V70" s="475"/>
    </row>
    <row r="71" spans="2:22" ht="24" hidden="1" thickBot="1" x14ac:dyDescent="0.4">
      <c r="R71" s="499" t="s">
        <v>209</v>
      </c>
      <c r="S71" s="500"/>
      <c r="T71" s="28">
        <f>SUM(T27+T28+T29+T30+T31+T44+T42+T34+T35+T36)</f>
        <v>0</v>
      </c>
      <c r="U71" s="440">
        <f>SUM(U27+U28+U29+U30+U31+U32+U44+U42+U34+U35+U36)</f>
        <v>0</v>
      </c>
      <c r="V71" s="441"/>
    </row>
    <row r="72" spans="2:22" hidden="1" x14ac:dyDescent="0.2"/>
    <row r="73" spans="2:22" hidden="1" x14ac:dyDescent="0.2"/>
    <row r="74" spans="2:22" hidden="1" x14ac:dyDescent="0.2"/>
    <row r="75" spans="2:22" ht="20.25" hidden="1" x14ac:dyDescent="0.2">
      <c r="B75" s="20"/>
      <c r="C75" s="20"/>
      <c r="D75" s="25"/>
      <c r="E75" s="20"/>
      <c r="F75" s="20"/>
      <c r="G75" s="20"/>
    </row>
    <row r="76" spans="2:22" ht="23.25" hidden="1" x14ac:dyDescent="0.2">
      <c r="B76" s="20"/>
      <c r="C76" s="20"/>
      <c r="D76" s="21"/>
      <c r="E76" s="20"/>
      <c r="F76" s="20"/>
      <c r="G76" s="20"/>
    </row>
    <row r="77" spans="2:22" ht="23.25" hidden="1" x14ac:dyDescent="0.2">
      <c r="B77" s="20"/>
      <c r="C77" s="20"/>
      <c r="D77" s="21"/>
      <c r="E77" s="20"/>
      <c r="F77" s="20"/>
      <c r="G77" s="20"/>
    </row>
    <row r="78" spans="2:22" ht="23.25" hidden="1" x14ac:dyDescent="0.2">
      <c r="B78" s="20"/>
      <c r="C78" s="20"/>
      <c r="D78" s="21"/>
      <c r="E78" s="20"/>
      <c r="F78" s="20"/>
      <c r="G78" s="20"/>
    </row>
    <row r="79" spans="2:22" ht="23.25" hidden="1" x14ac:dyDescent="0.2">
      <c r="B79" s="20"/>
      <c r="C79" s="20"/>
      <c r="D79" s="21"/>
      <c r="E79" s="20"/>
      <c r="F79" s="20"/>
      <c r="G79" s="20"/>
    </row>
    <row r="80" spans="2:22" ht="23.25" hidden="1" x14ac:dyDescent="0.2">
      <c r="B80" s="27"/>
      <c r="C80" s="27"/>
      <c r="D80" s="21"/>
      <c r="E80" s="27"/>
      <c r="F80" s="27"/>
      <c r="G80" s="27"/>
    </row>
    <row r="81" spans="2:7" ht="23.25" hidden="1" x14ac:dyDescent="0.2">
      <c r="B81" s="27"/>
      <c r="C81" s="27"/>
      <c r="D81" s="21"/>
      <c r="E81" s="27"/>
      <c r="F81" s="27"/>
      <c r="G81" s="27"/>
    </row>
    <row r="82" spans="2:7" ht="20.25" hidden="1" x14ac:dyDescent="0.2">
      <c r="B82" s="490"/>
      <c r="C82" s="490"/>
      <c r="D82" s="490"/>
      <c r="E82" s="20"/>
      <c r="F82" s="20"/>
      <c r="G82" s="20"/>
    </row>
    <row r="83" spans="2:7" hidden="1" x14ac:dyDescent="0.2">
      <c r="B83" s="20"/>
      <c r="C83" s="20"/>
      <c r="D83" s="20"/>
      <c r="E83" s="20"/>
      <c r="F83" s="20"/>
      <c r="G83" s="20"/>
    </row>
    <row r="84" spans="2:7" hidden="1" x14ac:dyDescent="0.2">
      <c r="B84" s="20"/>
      <c r="C84" s="20"/>
      <c r="D84" s="20"/>
      <c r="E84" s="20"/>
      <c r="F84" s="20"/>
      <c r="G84" s="20"/>
    </row>
    <row r="85" spans="2:7" ht="20.25" hidden="1" x14ac:dyDescent="0.2">
      <c r="B85" s="490"/>
      <c r="C85" s="490"/>
      <c r="D85" s="490"/>
      <c r="E85" s="20"/>
      <c r="F85" s="20"/>
      <c r="G85" s="20"/>
    </row>
    <row r="86" spans="2:7" ht="23.25" hidden="1" x14ac:dyDescent="0.2">
      <c r="B86" s="476"/>
      <c r="C86" s="476"/>
      <c r="D86" s="476"/>
      <c r="E86" s="26"/>
      <c r="F86" s="25"/>
      <c r="G86" s="20"/>
    </row>
    <row r="87" spans="2:7" ht="23.25" hidden="1" x14ac:dyDescent="0.2">
      <c r="B87" s="24"/>
      <c r="C87" s="24"/>
      <c r="D87" s="24"/>
      <c r="E87" s="23"/>
      <c r="F87" s="21"/>
      <c r="G87" s="20"/>
    </row>
    <row r="88" spans="2:7" ht="23.25" hidden="1" x14ac:dyDescent="0.2">
      <c r="B88" s="476"/>
      <c r="C88" s="476"/>
      <c r="D88" s="476"/>
      <c r="E88" s="23"/>
      <c r="F88" s="21"/>
      <c r="G88" s="20"/>
    </row>
    <row r="89" spans="2:7" ht="23.25" hidden="1" x14ac:dyDescent="0.2">
      <c r="B89" s="20"/>
      <c r="C89" s="20"/>
      <c r="D89" s="20"/>
      <c r="E89" s="23"/>
      <c r="F89" s="21"/>
      <c r="G89" s="20"/>
    </row>
    <row r="90" spans="2:7" ht="23.25" hidden="1" x14ac:dyDescent="0.2">
      <c r="B90" s="20"/>
      <c r="C90" s="20"/>
      <c r="D90" s="20"/>
      <c r="E90" s="22"/>
      <c r="F90" s="21"/>
      <c r="G90" s="20"/>
    </row>
    <row r="91" spans="2:7" hidden="1" x14ac:dyDescent="0.2">
      <c r="B91" s="20"/>
      <c r="C91" s="20"/>
      <c r="D91" s="20"/>
      <c r="E91" s="20"/>
      <c r="F91" s="20"/>
      <c r="G91" s="20"/>
    </row>
    <row r="92" spans="2:7" hidden="1" x14ac:dyDescent="0.2"/>
    <row r="93" spans="2:7" hidden="1" x14ac:dyDescent="0.2"/>
    <row r="94" spans="2:7" hidden="1" x14ac:dyDescent="0.2"/>
    <row r="95" spans="2:7" hidden="1" x14ac:dyDescent="0.2"/>
    <row r="96" spans="2:7" hidden="1" x14ac:dyDescent="0.2"/>
    <row r="97" ht="15" hidden="1" customHeight="1" x14ac:dyDescent="0.2"/>
    <row r="98" ht="15" customHeight="1" x14ac:dyDescent="0.2"/>
  </sheetData>
  <sheetProtection algorithmName="SHA-512" hashValue="6ZlcdtUTp1EN8Ic1uWYm+lZX5n4x2sKP5a7+ubCmH/0GCEvdVIL5rp2vIUzeQQ4X6rC9SSmHYU+f/dwBYIGURg==" saltValue="aNBTw9+Z2MLLm2OqRWwlGw==" spinCount="100000" sheet="1" objects="1" scenarios="1" selectLockedCells="1"/>
  <mergeCells count="206">
    <mergeCell ref="U12:V13"/>
    <mergeCell ref="R2:V3"/>
    <mergeCell ref="B21:C21"/>
    <mergeCell ref="B22:C22"/>
    <mergeCell ref="D24:G24"/>
    <mergeCell ref="H24:K24"/>
    <mergeCell ref="B24:C24"/>
    <mergeCell ref="B23:N23"/>
    <mergeCell ref="G18:H18"/>
    <mergeCell ref="L18:M18"/>
    <mergeCell ref="I18:K18"/>
    <mergeCell ref="D22:G22"/>
    <mergeCell ref="L22:N22"/>
    <mergeCell ref="L24:N24"/>
    <mergeCell ref="U24:V24"/>
    <mergeCell ref="R18:V18"/>
    <mergeCell ref="S20:T20"/>
    <mergeCell ref="S21:T21"/>
    <mergeCell ref="S22:T22"/>
    <mergeCell ref="S23:T23"/>
    <mergeCell ref="S24:T24"/>
    <mergeCell ref="U14:V17"/>
    <mergeCell ref="R12:T12"/>
    <mergeCell ref="L8:N9"/>
    <mergeCell ref="L10:N11"/>
    <mergeCell ref="L12:N12"/>
    <mergeCell ref="I14:J14"/>
    <mergeCell ref="H22:K22"/>
    <mergeCell ref="D18:E18"/>
    <mergeCell ref="B2:N4"/>
    <mergeCell ref="B5:N5"/>
    <mergeCell ref="B6:N6"/>
    <mergeCell ref="B8:K12"/>
    <mergeCell ref="D21:G21"/>
    <mergeCell ref="H21:K21"/>
    <mergeCell ref="L21:N21"/>
    <mergeCell ref="B7:N7"/>
    <mergeCell ref="K14:N14"/>
    <mergeCell ref="I15:J15"/>
    <mergeCell ref="K15:L15"/>
    <mergeCell ref="F15:H15"/>
    <mergeCell ref="C14:F14"/>
    <mergeCell ref="I16:J16"/>
    <mergeCell ref="K16:N16"/>
    <mergeCell ref="C15:D15"/>
    <mergeCell ref="B17:N17"/>
    <mergeCell ref="B20:N20"/>
    <mergeCell ref="C16:H16"/>
    <mergeCell ref="U38:V38"/>
    <mergeCell ref="R35:S35"/>
    <mergeCell ref="U35:V35"/>
    <mergeCell ref="R37:S37"/>
    <mergeCell ref="U37:V37"/>
    <mergeCell ref="R36:S36"/>
    <mergeCell ref="U36:V36"/>
    <mergeCell ref="R42:S42"/>
    <mergeCell ref="H34:L34"/>
    <mergeCell ref="H38:L38"/>
    <mergeCell ref="B64:F64"/>
    <mergeCell ref="I64:N64"/>
    <mergeCell ref="B85:D85"/>
    <mergeCell ref="B86:D86"/>
    <mergeCell ref="B44:N44"/>
    <mergeCell ref="R71:S71"/>
    <mergeCell ref="M50:N50"/>
    <mergeCell ref="M51:N51"/>
    <mergeCell ref="R38:S38"/>
    <mergeCell ref="B55:C55"/>
    <mergeCell ref="D55:F55"/>
    <mergeCell ref="B42:C42"/>
    <mergeCell ref="B59:N59"/>
    <mergeCell ref="B46:N46"/>
    <mergeCell ref="G55:I55"/>
    <mergeCell ref="J55:N55"/>
    <mergeCell ref="D53:G53"/>
    <mergeCell ref="D48:G48"/>
    <mergeCell ref="D50:G50"/>
    <mergeCell ref="D51:G51"/>
    <mergeCell ref="D52:G52"/>
    <mergeCell ref="H47:L47"/>
    <mergeCell ref="H50:L50"/>
    <mergeCell ref="H52:L52"/>
    <mergeCell ref="B88:D88"/>
    <mergeCell ref="I63:N63"/>
    <mergeCell ref="I60:N61"/>
    <mergeCell ref="B63:G63"/>
    <mergeCell ref="B61:G61"/>
    <mergeCell ref="B62:F62"/>
    <mergeCell ref="I62:N62"/>
    <mergeCell ref="B82:D82"/>
    <mergeCell ref="H30:K30"/>
    <mergeCell ref="L30:N30"/>
    <mergeCell ref="J56:N56"/>
    <mergeCell ref="B54:N54"/>
    <mergeCell ref="D30:G30"/>
    <mergeCell ref="B41:C41"/>
    <mergeCell ref="M53:N53"/>
    <mergeCell ref="H33:L33"/>
    <mergeCell ref="B49:C49"/>
    <mergeCell ref="B50:C50"/>
    <mergeCell ref="B51:C51"/>
    <mergeCell ref="B52:C52"/>
    <mergeCell ref="D33:G33"/>
    <mergeCell ref="B56:C56"/>
    <mergeCell ref="D56:F56"/>
    <mergeCell ref="G56:I56"/>
    <mergeCell ref="U71:V71"/>
    <mergeCell ref="B65:N65"/>
    <mergeCell ref="H48:L49"/>
    <mergeCell ref="M47:N47"/>
    <mergeCell ref="M48:N48"/>
    <mergeCell ref="M49:N49"/>
    <mergeCell ref="B53:C53"/>
    <mergeCell ref="U42:V42"/>
    <mergeCell ref="U34:V34"/>
    <mergeCell ref="D39:G39"/>
    <mergeCell ref="H39:L39"/>
    <mergeCell ref="B47:C47"/>
    <mergeCell ref="B48:C48"/>
    <mergeCell ref="M52:N52"/>
    <mergeCell ref="B57:N57"/>
    <mergeCell ref="B58:N58"/>
    <mergeCell ref="D47:G47"/>
    <mergeCell ref="D49:G49"/>
    <mergeCell ref="B33:C34"/>
    <mergeCell ref="B38:C38"/>
    <mergeCell ref="B40:C40"/>
    <mergeCell ref="H51:L51"/>
    <mergeCell ref="R70:V70"/>
    <mergeCell ref="R34:S34"/>
    <mergeCell ref="U46:V46"/>
    <mergeCell ref="U47:V47"/>
    <mergeCell ref="U48:V48"/>
    <mergeCell ref="U49:V49"/>
    <mergeCell ref="R46:T46"/>
    <mergeCell ref="R47:T47"/>
    <mergeCell ref="R48:T48"/>
    <mergeCell ref="R49:T49"/>
    <mergeCell ref="U44:V44"/>
    <mergeCell ref="R45:V45"/>
    <mergeCell ref="L25:N25"/>
    <mergeCell ref="B28:C28"/>
    <mergeCell ref="H28:K28"/>
    <mergeCell ref="H53:L53"/>
    <mergeCell ref="D38:G38"/>
    <mergeCell ref="D40:G40"/>
    <mergeCell ref="D41:G41"/>
    <mergeCell ref="D42:G42"/>
    <mergeCell ref="B25:C25"/>
    <mergeCell ref="B26:C26"/>
    <mergeCell ref="B31:N31"/>
    <mergeCell ref="D25:G25"/>
    <mergeCell ref="H25:K25"/>
    <mergeCell ref="M33:N34"/>
    <mergeCell ref="M38:N38"/>
    <mergeCell ref="M40:N40"/>
    <mergeCell ref="M41:N41"/>
    <mergeCell ref="M42:N42"/>
    <mergeCell ref="H40:L40"/>
    <mergeCell ref="H41:L41"/>
    <mergeCell ref="H42:L42"/>
    <mergeCell ref="B29:C29"/>
    <mergeCell ref="B30:C30"/>
    <mergeCell ref="L26:N26"/>
    <mergeCell ref="D34:G34"/>
    <mergeCell ref="R33:V33"/>
    <mergeCell ref="D28:G28"/>
    <mergeCell ref="H27:K27"/>
    <mergeCell ref="L27:N27"/>
    <mergeCell ref="B27:C27"/>
    <mergeCell ref="H26:K26"/>
    <mergeCell ref="D29:G29"/>
    <mergeCell ref="H29:K29"/>
    <mergeCell ref="D27:G27"/>
    <mergeCell ref="R30:S30"/>
    <mergeCell ref="R31:S31"/>
    <mergeCell ref="R27:S27"/>
    <mergeCell ref="R32:T32"/>
    <mergeCell ref="B32:N32"/>
    <mergeCell ref="L29:N29"/>
    <mergeCell ref="L28:N28"/>
    <mergeCell ref="D26:G26"/>
    <mergeCell ref="R13:T13"/>
    <mergeCell ref="R39:V39"/>
    <mergeCell ref="R43:V43"/>
    <mergeCell ref="R40:S40"/>
    <mergeCell ref="R41:S41"/>
    <mergeCell ref="U40:V40"/>
    <mergeCell ref="U41:V41"/>
    <mergeCell ref="R28:S28"/>
    <mergeCell ref="R29:S29"/>
    <mergeCell ref="R26:S26"/>
    <mergeCell ref="R25:V25"/>
    <mergeCell ref="U19:V19"/>
    <mergeCell ref="S19:T19"/>
    <mergeCell ref="U20:V20"/>
    <mergeCell ref="U21:V21"/>
    <mergeCell ref="U22:V22"/>
    <mergeCell ref="U23:V23"/>
    <mergeCell ref="U32:V32"/>
    <mergeCell ref="U26:V26"/>
    <mergeCell ref="U27:V27"/>
    <mergeCell ref="U28:V28"/>
    <mergeCell ref="U29:V29"/>
    <mergeCell ref="U30:V30"/>
    <mergeCell ref="U31:V31"/>
  </mergeCells>
  <dataValidations count="9">
    <dataValidation type="whole" allowBlank="1" showInputMessage="1" showErrorMessage="1" sqref="B22:K22">
      <formula1>0</formula1>
      <formula2>9.99999999999999E+33</formula2>
    </dataValidation>
    <dataValidation type="list" allowBlank="1" showInputMessage="1" showErrorMessage="1" sqref="H14">
      <formula1>"SOC, IC"</formula1>
    </dataValidation>
    <dataValidation type="whole" allowBlank="1" showInputMessage="1" showErrorMessage="1" sqref="D48:D52 D38 D40:D42">
      <formula1>0</formula1>
      <formula2>99999999999999900000</formula2>
    </dataValidation>
    <dataValidation type="whole" allowBlank="1" showInputMessage="1" showErrorMessage="1" sqref="H38 H40:H42">
      <formula1>0</formula1>
      <formula2>999999999999999000000</formula2>
    </dataValidation>
    <dataValidation allowBlank="1" showInputMessage="1" showErrorMessage="1" error="Whole numbers only" sqref="D18:E19"/>
    <dataValidation allowBlank="1" showInputMessage="1" showErrorMessage="1" error="Please enter a valid Year from the list" sqref="F13"/>
    <dataValidation type="list" allowBlank="1" showInputMessage="1" showErrorMessage="1" sqref="C13">
      <formula1>"JANUARY, FEBRUARY, MARCH, APRIL, MAY, JUNE, JULY, AUGUST, SEPTEMBER, OCTOBER, NOVEMBER, DECEMBER"</formula1>
    </dataValidation>
    <dataValidation type="list" allowBlank="1" showInputMessage="1" showErrorMessage="1" sqref="I13">
      <formula1>"N,Y"</formula1>
    </dataValidation>
    <dataValidation type="whole" allowBlank="1" showInputMessage="1" showErrorMessage="1" sqref="D25:K30">
      <formula1>0</formula1>
      <formula2>9999999999999990000</formula2>
    </dataValidation>
  </dataValidations>
  <pageMargins left="0.95" right="0.2" top="0.25" bottom="0" header="0.3" footer="0.3"/>
  <pageSetup scale="31"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I23"/>
  <sheetViews>
    <sheetView zoomScale="120" zoomScaleNormal="120" workbookViewId="0">
      <selection activeCell="G17" sqref="G17"/>
    </sheetView>
  </sheetViews>
  <sheetFormatPr defaultRowHeight="15" x14ac:dyDescent="0.25"/>
  <cols>
    <col min="1" max="1" width="21.7109375" customWidth="1"/>
    <col min="2" max="2" width="13.42578125" customWidth="1"/>
    <col min="3" max="3" width="12.140625" customWidth="1"/>
    <col min="4" max="4" width="13.28515625" bestFit="1" customWidth="1"/>
    <col min="5" max="5" width="12.7109375" customWidth="1"/>
    <col min="6" max="6" width="19.85546875" bestFit="1" customWidth="1"/>
    <col min="7" max="7" width="22.7109375" bestFit="1" customWidth="1"/>
    <col min="8" max="8" width="24.42578125" bestFit="1" customWidth="1"/>
    <col min="9" max="9" width="13.28515625" customWidth="1"/>
  </cols>
  <sheetData>
    <row r="1" spans="1:9" s="136" customFormat="1" ht="18.75" x14ac:dyDescent="0.3">
      <c r="A1" s="135" t="s">
        <v>243</v>
      </c>
    </row>
    <row r="3" spans="1:9" ht="15.75" x14ac:dyDescent="0.25">
      <c r="A3" s="132">
        <v>1</v>
      </c>
      <c r="B3" s="132">
        <v>2</v>
      </c>
      <c r="C3" s="132">
        <v>3</v>
      </c>
      <c r="D3" s="132">
        <v>4</v>
      </c>
      <c r="E3" s="132">
        <v>5</v>
      </c>
      <c r="F3" s="132">
        <v>6</v>
      </c>
      <c r="G3" s="132">
        <v>7</v>
      </c>
      <c r="H3" s="132">
        <v>8</v>
      </c>
      <c r="I3" s="132">
        <v>9</v>
      </c>
    </row>
    <row r="4" spans="1:9" ht="61.35" customHeight="1" x14ac:dyDescent="0.25">
      <c r="A4" s="132" t="s">
        <v>91</v>
      </c>
      <c r="B4" s="132" t="s">
        <v>92</v>
      </c>
      <c r="C4" s="132" t="s">
        <v>93</v>
      </c>
      <c r="D4" s="132" t="s">
        <v>194</v>
      </c>
      <c r="E4" s="132" t="s">
        <v>94</v>
      </c>
      <c r="F4" s="132" t="s">
        <v>193</v>
      </c>
      <c r="G4" s="132" t="s">
        <v>247</v>
      </c>
      <c r="H4" s="132" t="s">
        <v>248</v>
      </c>
      <c r="I4" s="132" t="s">
        <v>95</v>
      </c>
    </row>
    <row r="5" spans="1:9" s="331" customFormat="1" x14ac:dyDescent="0.25">
      <c r="A5" s="326"/>
      <c r="B5" s="326"/>
      <c r="C5" s="326"/>
      <c r="D5" s="327">
        <f t="shared" ref="D5:D10" si="0">B5*C5</f>
        <v>0</v>
      </c>
      <c r="E5" s="328"/>
      <c r="F5" s="329">
        <f t="shared" ref="F5:F10" si="1">D5*E5</f>
        <v>0</v>
      </c>
      <c r="G5" s="330"/>
      <c r="H5" s="329">
        <f t="shared" ref="H5:H10" si="2">F5*G5</f>
        <v>0</v>
      </c>
      <c r="I5" s="329">
        <f t="shared" ref="I5:I10" si="3">F5+H5</f>
        <v>0</v>
      </c>
    </row>
    <row r="6" spans="1:9" s="331" customFormat="1" x14ac:dyDescent="0.25">
      <c r="A6" s="326"/>
      <c r="B6" s="326"/>
      <c r="C6" s="326"/>
      <c r="D6" s="327">
        <f t="shared" si="0"/>
        <v>0</v>
      </c>
      <c r="E6" s="328"/>
      <c r="F6" s="329">
        <f t="shared" si="1"/>
        <v>0</v>
      </c>
      <c r="G6" s="330"/>
      <c r="H6" s="329">
        <f t="shared" si="2"/>
        <v>0</v>
      </c>
      <c r="I6" s="329">
        <f t="shared" si="3"/>
        <v>0</v>
      </c>
    </row>
    <row r="7" spans="1:9" s="331" customFormat="1" x14ac:dyDescent="0.25">
      <c r="A7" s="326"/>
      <c r="B7" s="326"/>
      <c r="C7" s="326"/>
      <c r="D7" s="327">
        <f t="shared" si="0"/>
        <v>0</v>
      </c>
      <c r="E7" s="328"/>
      <c r="F7" s="329">
        <f t="shared" si="1"/>
        <v>0</v>
      </c>
      <c r="G7" s="330"/>
      <c r="H7" s="329">
        <f t="shared" si="2"/>
        <v>0</v>
      </c>
      <c r="I7" s="329">
        <f t="shared" si="3"/>
        <v>0</v>
      </c>
    </row>
    <row r="8" spans="1:9" s="331" customFormat="1" x14ac:dyDescent="0.25">
      <c r="A8" s="326"/>
      <c r="B8" s="326"/>
      <c r="C8" s="326"/>
      <c r="D8" s="327">
        <f t="shared" si="0"/>
        <v>0</v>
      </c>
      <c r="E8" s="328"/>
      <c r="F8" s="329">
        <f t="shared" si="1"/>
        <v>0</v>
      </c>
      <c r="G8" s="330"/>
      <c r="H8" s="329">
        <f t="shared" si="2"/>
        <v>0</v>
      </c>
      <c r="I8" s="329">
        <f t="shared" si="3"/>
        <v>0</v>
      </c>
    </row>
    <row r="9" spans="1:9" s="331" customFormat="1" x14ac:dyDescent="0.25">
      <c r="A9" s="326"/>
      <c r="B9" s="326"/>
      <c r="C9" s="326"/>
      <c r="D9" s="327">
        <f t="shared" si="0"/>
        <v>0</v>
      </c>
      <c r="E9" s="328"/>
      <c r="F9" s="329">
        <f t="shared" si="1"/>
        <v>0</v>
      </c>
      <c r="G9" s="330"/>
      <c r="H9" s="329">
        <f t="shared" si="2"/>
        <v>0</v>
      </c>
      <c r="I9" s="329">
        <f t="shared" si="3"/>
        <v>0</v>
      </c>
    </row>
    <row r="10" spans="1:9" s="331" customFormat="1" ht="15.75" thickBot="1" x14ac:dyDescent="0.3">
      <c r="A10" s="326"/>
      <c r="B10" s="326"/>
      <c r="C10" s="326"/>
      <c r="D10" s="327">
        <f t="shared" si="0"/>
        <v>0</v>
      </c>
      <c r="E10" s="328"/>
      <c r="F10" s="329">
        <f t="shared" si="1"/>
        <v>0</v>
      </c>
      <c r="G10" s="330"/>
      <c r="H10" s="329">
        <f t="shared" si="2"/>
        <v>0</v>
      </c>
      <c r="I10" s="329">
        <f t="shared" si="3"/>
        <v>0</v>
      </c>
    </row>
    <row r="11" spans="1:9" ht="16.5" thickBot="1" x14ac:dyDescent="0.3">
      <c r="A11" s="614" t="s">
        <v>191</v>
      </c>
      <c r="B11" s="614"/>
      <c r="C11" s="614"/>
      <c r="D11" s="614"/>
      <c r="E11" s="615"/>
      <c r="F11" s="133">
        <f>SUM(F5:F10)</f>
        <v>0</v>
      </c>
      <c r="G11" s="138"/>
      <c r="H11" s="134">
        <f>SUM(H5:H10)</f>
        <v>0</v>
      </c>
      <c r="I11" s="133">
        <f>SUM(I5:I10)</f>
        <v>0</v>
      </c>
    </row>
    <row r="12" spans="1:9" x14ac:dyDescent="0.25">
      <c r="A12" s="1"/>
      <c r="B12" s="1"/>
      <c r="C12" s="1"/>
      <c r="D12" s="1"/>
      <c r="E12" s="1"/>
      <c r="F12" s="1"/>
      <c r="G12" s="1"/>
      <c r="H12" s="1"/>
      <c r="I12" s="1"/>
    </row>
    <row r="13" spans="1:9" s="136" customFormat="1" ht="18.75" x14ac:dyDescent="0.3">
      <c r="A13" s="135" t="s">
        <v>244</v>
      </c>
      <c r="B13" s="137"/>
      <c r="C13" s="137"/>
      <c r="D13" s="137"/>
      <c r="E13" s="137"/>
      <c r="F13" s="137"/>
      <c r="G13" s="137"/>
      <c r="H13" s="137"/>
      <c r="I13" s="137"/>
    </row>
    <row r="14" spans="1:9" x14ac:dyDescent="0.25">
      <c r="A14" s="1"/>
      <c r="B14" s="1"/>
      <c r="C14" s="1"/>
      <c r="D14" s="1"/>
      <c r="E14" s="1"/>
      <c r="F14" s="1"/>
      <c r="G14" s="1"/>
      <c r="H14" s="1"/>
      <c r="I14" s="1"/>
    </row>
    <row r="15" spans="1:9" ht="15.75" x14ac:dyDescent="0.25">
      <c r="A15" s="132">
        <v>1</v>
      </c>
      <c r="B15" s="132">
        <v>2</v>
      </c>
      <c r="C15" s="132">
        <v>3</v>
      </c>
      <c r="D15" s="132">
        <v>4</v>
      </c>
      <c r="E15" s="132">
        <v>5</v>
      </c>
      <c r="F15" s="132">
        <v>6</v>
      </c>
      <c r="G15" s="132">
        <v>7</v>
      </c>
      <c r="H15" s="132">
        <v>8</v>
      </c>
      <c r="I15" s="132">
        <v>9</v>
      </c>
    </row>
    <row r="16" spans="1:9" ht="61.35" customHeight="1" x14ac:dyDescent="0.25">
      <c r="A16" s="132" t="s">
        <v>91</v>
      </c>
      <c r="B16" s="132" t="s">
        <v>92</v>
      </c>
      <c r="C16" s="132" t="s">
        <v>93</v>
      </c>
      <c r="D16" s="132" t="s">
        <v>194</v>
      </c>
      <c r="E16" s="132" t="s">
        <v>94</v>
      </c>
      <c r="F16" s="132" t="s">
        <v>193</v>
      </c>
      <c r="G16" s="132" t="s">
        <v>247</v>
      </c>
      <c r="H16" s="132" t="s">
        <v>192</v>
      </c>
      <c r="I16" s="132" t="s">
        <v>95</v>
      </c>
    </row>
    <row r="17" spans="1:9" s="142" customFormat="1" x14ac:dyDescent="0.25">
      <c r="A17" s="326"/>
      <c r="B17" s="326"/>
      <c r="C17" s="326"/>
      <c r="D17" s="327">
        <f t="shared" ref="D17:D22" si="4">B17*C17</f>
        <v>0</v>
      </c>
      <c r="E17" s="328"/>
      <c r="F17" s="329">
        <f t="shared" ref="F17:F22" si="5">D17*E17</f>
        <v>0</v>
      </c>
      <c r="G17" s="332"/>
      <c r="H17" s="329">
        <f t="shared" ref="H17:H22" si="6">F17*G17</f>
        <v>0</v>
      </c>
      <c r="I17" s="329">
        <f t="shared" ref="I17:I22" si="7">F17+H17</f>
        <v>0</v>
      </c>
    </row>
    <row r="18" spans="1:9" s="142" customFormat="1" x14ac:dyDescent="0.25">
      <c r="A18" s="326"/>
      <c r="B18" s="326"/>
      <c r="C18" s="326"/>
      <c r="D18" s="327">
        <f t="shared" si="4"/>
        <v>0</v>
      </c>
      <c r="E18" s="328"/>
      <c r="F18" s="329">
        <f t="shared" si="5"/>
        <v>0</v>
      </c>
      <c r="G18" s="332"/>
      <c r="H18" s="329">
        <f t="shared" si="6"/>
        <v>0</v>
      </c>
      <c r="I18" s="329">
        <f t="shared" si="7"/>
        <v>0</v>
      </c>
    </row>
    <row r="19" spans="1:9" s="142" customFormat="1" x14ac:dyDescent="0.25">
      <c r="A19" s="326"/>
      <c r="B19" s="326"/>
      <c r="C19" s="326"/>
      <c r="D19" s="327">
        <f t="shared" si="4"/>
        <v>0</v>
      </c>
      <c r="E19" s="328"/>
      <c r="F19" s="329">
        <f t="shared" si="5"/>
        <v>0</v>
      </c>
      <c r="G19" s="332"/>
      <c r="H19" s="329">
        <f t="shared" si="6"/>
        <v>0</v>
      </c>
      <c r="I19" s="329">
        <f t="shared" si="7"/>
        <v>0</v>
      </c>
    </row>
    <row r="20" spans="1:9" s="142" customFormat="1" x14ac:dyDescent="0.25">
      <c r="A20" s="326"/>
      <c r="B20" s="326"/>
      <c r="C20" s="326"/>
      <c r="D20" s="327">
        <f t="shared" si="4"/>
        <v>0</v>
      </c>
      <c r="E20" s="328"/>
      <c r="F20" s="329">
        <f t="shared" si="5"/>
        <v>0</v>
      </c>
      <c r="G20" s="332"/>
      <c r="H20" s="329">
        <f t="shared" si="6"/>
        <v>0</v>
      </c>
      <c r="I20" s="329">
        <f t="shared" si="7"/>
        <v>0</v>
      </c>
    </row>
    <row r="21" spans="1:9" s="142" customFormat="1" x14ac:dyDescent="0.25">
      <c r="A21" s="326"/>
      <c r="B21" s="326"/>
      <c r="C21" s="326"/>
      <c r="D21" s="327">
        <f t="shared" si="4"/>
        <v>0</v>
      </c>
      <c r="E21" s="328"/>
      <c r="F21" s="329">
        <f t="shared" si="5"/>
        <v>0</v>
      </c>
      <c r="G21" s="332"/>
      <c r="H21" s="329">
        <f t="shared" si="6"/>
        <v>0</v>
      </c>
      <c r="I21" s="329">
        <f t="shared" si="7"/>
        <v>0</v>
      </c>
    </row>
    <row r="22" spans="1:9" s="142" customFormat="1" ht="15.75" thickBot="1" x14ac:dyDescent="0.3">
      <c r="A22" s="326"/>
      <c r="B22" s="326"/>
      <c r="C22" s="326"/>
      <c r="D22" s="327">
        <f t="shared" si="4"/>
        <v>0</v>
      </c>
      <c r="E22" s="328"/>
      <c r="F22" s="329">
        <f t="shared" si="5"/>
        <v>0</v>
      </c>
      <c r="G22" s="332"/>
      <c r="H22" s="329">
        <f t="shared" si="6"/>
        <v>0</v>
      </c>
      <c r="I22" s="329">
        <f t="shared" si="7"/>
        <v>0</v>
      </c>
    </row>
    <row r="23" spans="1:9" ht="16.5" thickBot="1" x14ac:dyDescent="0.3">
      <c r="A23" s="614" t="s">
        <v>191</v>
      </c>
      <c r="B23" s="614"/>
      <c r="C23" s="614"/>
      <c r="D23" s="614"/>
      <c r="E23" s="615"/>
      <c r="F23" s="133">
        <f>SUM(F17:F22)</f>
        <v>0</v>
      </c>
      <c r="G23" s="138"/>
      <c r="H23" s="134">
        <f>SUM(H17:H22)</f>
        <v>0</v>
      </c>
      <c r="I23" s="133">
        <f>SUM(I17:I22)</f>
        <v>0</v>
      </c>
    </row>
  </sheetData>
  <sheetProtection algorithmName="SHA-512" hashValue="PGPNsJaLr93DG5DdmlAqR9GzCERP2CqaVSSbQm46RnyHb6Bk4B/NOV0s0GiUj/Tk4NpH8EtJps9/O9AYcB51Cw==" saltValue="zf3din28tsWKfJS5Yuj1Ug==" spinCount="100000" sheet="1" objects="1" scenarios="1" selectLockedCells="1"/>
  <mergeCells count="2">
    <mergeCell ref="A11:E11"/>
    <mergeCell ref="A23:E23"/>
  </mergeCells>
  <pageMargins left="0.25" right="0.25" top="0.5" bottom="0.5" header="0.3" footer="0.3"/>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G38"/>
  <sheetViews>
    <sheetView tabSelected="1" topLeftCell="B1" zoomScale="120" zoomScaleNormal="120" workbookViewId="0">
      <selection activeCell="E2" sqref="E2"/>
    </sheetView>
  </sheetViews>
  <sheetFormatPr defaultColWidth="11.42578125" defaultRowHeight="15" x14ac:dyDescent="0.25"/>
  <cols>
    <col min="1" max="1" width="4.42578125" customWidth="1"/>
    <col min="2" max="2" width="47.85546875" customWidth="1"/>
    <col min="3" max="3" width="17.42578125" customWidth="1"/>
    <col min="4" max="4" width="22" customWidth="1"/>
    <col min="5" max="5" width="21.28515625" customWidth="1"/>
    <col min="6" max="6" width="13.140625" customWidth="1"/>
    <col min="7" max="7" width="22.140625" customWidth="1"/>
  </cols>
  <sheetData>
    <row r="1" spans="1:7" ht="16.5" customHeight="1" thickBot="1" x14ac:dyDescent="0.4">
      <c r="A1" s="618" t="s">
        <v>233</v>
      </c>
      <c r="B1" s="619"/>
      <c r="C1" s="619"/>
      <c r="D1" s="620"/>
      <c r="E1" s="620"/>
      <c r="F1" s="619"/>
      <c r="G1" s="621"/>
    </row>
    <row r="2" spans="1:7" s="142" customFormat="1" ht="95.25" customHeight="1" thickBot="1" x14ac:dyDescent="0.3">
      <c r="A2" s="622"/>
      <c r="B2" s="359" t="s">
        <v>196</v>
      </c>
      <c r="C2" s="360">
        <f>'Estimated Reimbursment'!$U$49</f>
        <v>0</v>
      </c>
      <c r="D2" s="364" t="s">
        <v>289</v>
      </c>
      <c r="E2" s="365"/>
      <c r="F2" s="361"/>
      <c r="G2" s="362"/>
    </row>
    <row r="3" spans="1:7" ht="45.75" customHeight="1" thickBot="1" x14ac:dyDescent="0.3">
      <c r="A3" s="623"/>
      <c r="B3" s="109"/>
      <c r="C3" s="116" t="s">
        <v>197</v>
      </c>
      <c r="D3" s="363" t="s">
        <v>235</v>
      </c>
      <c r="E3" s="363" t="s">
        <v>190</v>
      </c>
      <c r="F3" s="624" t="s">
        <v>111</v>
      </c>
      <c r="G3" s="625"/>
    </row>
    <row r="4" spans="1:7" ht="15.75" x14ac:dyDescent="0.25">
      <c r="A4" s="106"/>
      <c r="B4" s="114" t="s">
        <v>230</v>
      </c>
      <c r="C4" s="111">
        <f>C2*E2</f>
        <v>0</v>
      </c>
      <c r="D4" s="313"/>
      <c r="E4" s="112">
        <f>C4</f>
        <v>0</v>
      </c>
      <c r="F4" s="626"/>
      <c r="G4" s="627"/>
    </row>
    <row r="5" spans="1:7" ht="15.75" x14ac:dyDescent="0.25">
      <c r="A5" s="106"/>
      <c r="B5" s="117" t="s">
        <v>231</v>
      </c>
      <c r="C5" s="118">
        <f>D24</f>
        <v>0</v>
      </c>
      <c r="D5" s="118">
        <f>E24</f>
        <v>0</v>
      </c>
      <c r="E5" s="118">
        <f>SUM(C5:D5)</f>
        <v>0</v>
      </c>
      <c r="F5" s="628"/>
      <c r="G5" s="629"/>
    </row>
    <row r="6" spans="1:7" ht="15.75" x14ac:dyDescent="0.25">
      <c r="A6" s="107"/>
      <c r="B6" s="117" t="s">
        <v>232</v>
      </c>
      <c r="C6" s="118">
        <f>D36</f>
        <v>0</v>
      </c>
      <c r="D6" s="118">
        <f>E36</f>
        <v>0</v>
      </c>
      <c r="E6" s="118">
        <f>SUM(C6:D6)</f>
        <v>0</v>
      </c>
      <c r="F6" s="616"/>
      <c r="G6" s="617"/>
    </row>
    <row r="7" spans="1:7" ht="15.75" x14ac:dyDescent="0.25">
      <c r="A7" s="107"/>
      <c r="B7" s="119" t="s">
        <v>229</v>
      </c>
      <c r="C7" s="120">
        <f>C5+C6</f>
        <v>0</v>
      </c>
      <c r="D7" s="120">
        <f>D5+D6</f>
        <v>0</v>
      </c>
      <c r="E7" s="120">
        <f>SUM(C7:D7)</f>
        <v>0</v>
      </c>
      <c r="F7" s="616"/>
      <c r="G7" s="617"/>
    </row>
    <row r="8" spans="1:7" ht="16.5" thickBot="1" x14ac:dyDescent="0.3">
      <c r="A8" s="108"/>
      <c r="B8" s="115" t="s">
        <v>195</v>
      </c>
      <c r="C8" s="13">
        <f>C4-C7</f>
        <v>0</v>
      </c>
      <c r="D8" s="121"/>
      <c r="E8" s="121"/>
      <c r="F8" s="630"/>
      <c r="G8" s="631"/>
    </row>
    <row r="9" spans="1:7" x14ac:dyDescent="0.25">
      <c r="A9" s="105"/>
      <c r="B9" s="104"/>
      <c r="C9" s="12"/>
      <c r="D9" s="5"/>
      <c r="E9" s="5"/>
      <c r="F9" s="113"/>
      <c r="G9" s="113"/>
    </row>
    <row r="10" spans="1:7" ht="21.75" thickBot="1" x14ac:dyDescent="0.4">
      <c r="A10" s="632" t="s">
        <v>234</v>
      </c>
      <c r="B10" s="633"/>
      <c r="C10" s="633"/>
      <c r="D10" s="633"/>
      <c r="E10" s="633"/>
      <c r="F10" s="633"/>
      <c r="G10" s="633"/>
    </row>
    <row r="11" spans="1:7" s="124" customFormat="1" ht="27" customHeight="1" x14ac:dyDescent="0.25">
      <c r="A11" s="634" t="s">
        <v>236</v>
      </c>
      <c r="B11" s="636" t="s">
        <v>208</v>
      </c>
      <c r="C11" s="637"/>
      <c r="D11" s="637"/>
      <c r="E11" s="637"/>
      <c r="F11" s="637"/>
      <c r="G11" s="638"/>
    </row>
    <row r="12" spans="1:7" s="124" customFormat="1" ht="56.25" customHeight="1" thickBot="1" x14ac:dyDescent="0.3">
      <c r="A12" s="635"/>
      <c r="B12" s="639" t="s">
        <v>241</v>
      </c>
      <c r="C12" s="640"/>
      <c r="D12" s="640"/>
      <c r="E12" s="640"/>
      <c r="F12" s="640"/>
      <c r="G12" s="641"/>
    </row>
    <row r="13" spans="1:7" ht="48.75" customHeight="1" x14ac:dyDescent="0.25">
      <c r="A13" s="110"/>
      <c r="B13" s="303" t="s">
        <v>140</v>
      </c>
      <c r="C13" s="304" t="s">
        <v>190</v>
      </c>
      <c r="D13" s="305" t="s">
        <v>283</v>
      </c>
      <c r="E13" s="306" t="s">
        <v>284</v>
      </c>
      <c r="F13" s="644"/>
      <c r="G13" s="645"/>
    </row>
    <row r="14" spans="1:7" ht="15.75" x14ac:dyDescent="0.25">
      <c r="A14" s="288"/>
      <c r="B14" s="122" t="s">
        <v>285</v>
      </c>
      <c r="C14" s="292">
        <f>D14+E14</f>
        <v>0</v>
      </c>
      <c r="D14" s="293"/>
      <c r="E14" s="299"/>
      <c r="F14" s="646"/>
      <c r="G14" s="647"/>
    </row>
    <row r="15" spans="1:7" ht="15.75" x14ac:dyDescent="0.25">
      <c r="A15" s="288"/>
      <c r="B15" s="290" t="s">
        <v>207</v>
      </c>
      <c r="C15" s="292">
        <f>'Tab 1 - Labor IC-ADC Only'!$I$11</f>
        <v>0</v>
      </c>
      <c r="D15" s="293"/>
      <c r="E15" s="299"/>
      <c r="F15" s="646"/>
      <c r="G15" s="647"/>
    </row>
    <row r="16" spans="1:7" ht="15.75" x14ac:dyDescent="0.25">
      <c r="A16" s="288"/>
      <c r="B16" s="159" t="s">
        <v>237</v>
      </c>
      <c r="C16" s="292">
        <f t="shared" ref="C16:C23" si="0">D16+E16</f>
        <v>0</v>
      </c>
      <c r="D16" s="250"/>
      <c r="E16" s="300"/>
      <c r="F16" s="648"/>
      <c r="G16" s="649"/>
    </row>
    <row r="17" spans="1:7" ht="47.25" x14ac:dyDescent="0.25">
      <c r="A17" s="288"/>
      <c r="B17" s="159" t="s">
        <v>238</v>
      </c>
      <c r="C17" s="292">
        <f t="shared" si="0"/>
        <v>0</v>
      </c>
      <c r="D17" s="294"/>
      <c r="E17" s="300"/>
      <c r="F17" s="648"/>
      <c r="G17" s="649"/>
    </row>
    <row r="18" spans="1:7" ht="15.75" x14ac:dyDescent="0.25">
      <c r="A18" s="288"/>
      <c r="B18" s="159" t="s">
        <v>143</v>
      </c>
      <c r="C18" s="292">
        <f t="shared" si="0"/>
        <v>0</v>
      </c>
      <c r="D18" s="294"/>
      <c r="E18" s="300"/>
      <c r="F18" s="648"/>
      <c r="G18" s="649"/>
    </row>
    <row r="19" spans="1:7" ht="31.5" x14ac:dyDescent="0.25">
      <c r="A19" s="288"/>
      <c r="B19" s="159" t="s">
        <v>206</v>
      </c>
      <c r="C19" s="292">
        <f t="shared" si="0"/>
        <v>0</v>
      </c>
      <c r="D19" s="294"/>
      <c r="E19" s="300"/>
      <c r="F19" s="648"/>
      <c r="G19" s="649"/>
    </row>
    <row r="20" spans="1:7" ht="15.75" x14ac:dyDescent="0.25">
      <c r="A20" s="288"/>
      <c r="B20" s="159" t="s">
        <v>205</v>
      </c>
      <c r="C20" s="292">
        <f t="shared" si="0"/>
        <v>0</v>
      </c>
      <c r="D20" s="294"/>
      <c r="E20" s="300"/>
      <c r="F20" s="648"/>
      <c r="G20" s="649"/>
    </row>
    <row r="21" spans="1:7" ht="15.75" x14ac:dyDescent="0.25">
      <c r="A21" s="288"/>
      <c r="B21" s="159" t="s">
        <v>204</v>
      </c>
      <c r="C21" s="292">
        <f t="shared" si="0"/>
        <v>0</v>
      </c>
      <c r="D21" s="294"/>
      <c r="E21" s="300"/>
      <c r="F21" s="648"/>
      <c r="G21" s="649"/>
    </row>
    <row r="22" spans="1:7" ht="31.5" x14ac:dyDescent="0.25">
      <c r="A22" s="288"/>
      <c r="B22" s="159" t="s">
        <v>239</v>
      </c>
      <c r="C22" s="292">
        <f t="shared" si="0"/>
        <v>0</v>
      </c>
      <c r="D22" s="294"/>
      <c r="E22" s="300"/>
      <c r="F22" s="648"/>
      <c r="G22" s="649"/>
    </row>
    <row r="23" spans="1:7" ht="33" customHeight="1" x14ac:dyDescent="0.25">
      <c r="A23" s="288"/>
      <c r="B23" s="291" t="s">
        <v>144</v>
      </c>
      <c r="C23" s="295">
        <f t="shared" si="0"/>
        <v>0</v>
      </c>
      <c r="D23" s="296"/>
      <c r="E23" s="301"/>
      <c r="F23" s="648"/>
      <c r="G23" s="649"/>
    </row>
    <row r="24" spans="1:7" ht="27" customHeight="1" thickBot="1" x14ac:dyDescent="0.3">
      <c r="A24" s="289"/>
      <c r="B24" s="302" t="s">
        <v>145</v>
      </c>
      <c r="C24" s="377">
        <f>SUM(C14:C23)</f>
        <v>0</v>
      </c>
      <c r="D24" s="377">
        <f>SUM(D14:D23)</f>
        <v>0</v>
      </c>
      <c r="E24" s="378">
        <f>SUM(E14:E23)</f>
        <v>0</v>
      </c>
      <c r="F24" s="642"/>
      <c r="G24" s="643"/>
    </row>
    <row r="25" spans="1:7" ht="15.75" customHeight="1" thickBot="1" x14ac:dyDescent="0.3">
      <c r="A25" s="17"/>
      <c r="B25" s="16"/>
      <c r="C25" s="15"/>
      <c r="D25" s="15"/>
      <c r="E25" s="15"/>
      <c r="F25" s="14"/>
    </row>
    <row r="26" spans="1:7" ht="15.75" customHeight="1" x14ac:dyDescent="0.25">
      <c r="A26" s="651" t="s">
        <v>271</v>
      </c>
      <c r="B26" s="653" t="s">
        <v>240</v>
      </c>
      <c r="C26" s="654"/>
      <c r="D26" s="654"/>
      <c r="E26" s="654"/>
      <c r="F26" s="654"/>
      <c r="G26" s="655"/>
    </row>
    <row r="27" spans="1:7" ht="48" customHeight="1" thickBot="1" x14ac:dyDescent="0.3">
      <c r="A27" s="652"/>
      <c r="B27" s="656"/>
      <c r="C27" s="657"/>
      <c r="D27" s="657"/>
      <c r="E27" s="657"/>
      <c r="F27" s="657"/>
      <c r="G27" s="658"/>
    </row>
    <row r="28" spans="1:7" ht="47.25" x14ac:dyDescent="0.25">
      <c r="A28" s="127"/>
      <c r="B28" s="307" t="s">
        <v>140</v>
      </c>
      <c r="C28" s="304" t="s">
        <v>190</v>
      </c>
      <c r="D28" s="305" t="s">
        <v>283</v>
      </c>
      <c r="E28" s="306" t="s">
        <v>284</v>
      </c>
      <c r="F28" s="644"/>
      <c r="G28" s="645"/>
    </row>
    <row r="29" spans="1:7" ht="15.75" x14ac:dyDescent="0.25">
      <c r="A29" s="297"/>
      <c r="B29" s="290" t="s">
        <v>203</v>
      </c>
      <c r="C29" s="292">
        <f>'Tab 1 - Labor IC-ADC Only'!$I$23</f>
        <v>0</v>
      </c>
      <c r="D29" s="293"/>
      <c r="E29" s="299"/>
      <c r="F29" s="659"/>
      <c r="G29" s="660"/>
    </row>
    <row r="30" spans="1:7" ht="15.75" x14ac:dyDescent="0.25">
      <c r="A30" s="297"/>
      <c r="B30" s="159" t="s">
        <v>202</v>
      </c>
      <c r="C30" s="292">
        <f t="shared" ref="C30:C35" si="1">D30+E30</f>
        <v>0</v>
      </c>
      <c r="D30" s="294"/>
      <c r="E30" s="300"/>
      <c r="F30" s="661"/>
      <c r="G30" s="662"/>
    </row>
    <row r="31" spans="1:7" ht="15.75" x14ac:dyDescent="0.25">
      <c r="A31" s="297"/>
      <c r="B31" s="159" t="s">
        <v>201</v>
      </c>
      <c r="C31" s="292">
        <f t="shared" si="1"/>
        <v>0</v>
      </c>
      <c r="D31" s="294"/>
      <c r="E31" s="300"/>
      <c r="F31" s="661"/>
      <c r="G31" s="662"/>
    </row>
    <row r="32" spans="1:7" ht="15.75" x14ac:dyDescent="0.25">
      <c r="A32" s="297"/>
      <c r="B32" s="159" t="s">
        <v>200</v>
      </c>
      <c r="C32" s="292">
        <f t="shared" si="1"/>
        <v>0</v>
      </c>
      <c r="D32" s="298"/>
      <c r="E32" s="300"/>
      <c r="F32" s="661"/>
      <c r="G32" s="662"/>
    </row>
    <row r="33" spans="1:7" ht="15.75" x14ac:dyDescent="0.25">
      <c r="A33" s="297"/>
      <c r="B33" s="159" t="s">
        <v>199</v>
      </c>
      <c r="C33" s="292">
        <f t="shared" si="1"/>
        <v>0</v>
      </c>
      <c r="D33" s="294"/>
      <c r="E33" s="300"/>
      <c r="F33" s="661"/>
      <c r="G33" s="662"/>
    </row>
    <row r="34" spans="1:7" ht="15.75" x14ac:dyDescent="0.25">
      <c r="A34" s="297"/>
      <c r="B34" s="159" t="s">
        <v>198</v>
      </c>
      <c r="C34" s="292">
        <f t="shared" si="1"/>
        <v>0</v>
      </c>
      <c r="D34" s="294"/>
      <c r="E34" s="300"/>
      <c r="F34" s="661"/>
      <c r="G34" s="662"/>
    </row>
    <row r="35" spans="1:7" ht="15.75" x14ac:dyDescent="0.25">
      <c r="A35" s="297"/>
      <c r="B35" s="291" t="s">
        <v>144</v>
      </c>
      <c r="C35" s="292">
        <f t="shared" si="1"/>
        <v>0</v>
      </c>
      <c r="D35" s="296"/>
      <c r="E35" s="301"/>
      <c r="F35" s="661"/>
      <c r="G35" s="662"/>
    </row>
    <row r="36" spans="1:7" ht="16.5" thickBot="1" x14ac:dyDescent="0.3">
      <c r="A36" s="128"/>
      <c r="B36" s="129" t="s">
        <v>145</v>
      </c>
      <c r="C36" s="379">
        <f>SUM(C29:C35)</f>
        <v>0</v>
      </c>
      <c r="D36" s="380">
        <f>SUM(D29:D35)</f>
        <v>0</v>
      </c>
      <c r="E36" s="381">
        <f>SUM(E29:E35)</f>
        <v>0</v>
      </c>
      <c r="F36" s="642"/>
      <c r="G36" s="643"/>
    </row>
    <row r="38" spans="1:7" x14ac:dyDescent="0.25">
      <c r="B38" s="650"/>
      <c r="C38" s="650"/>
      <c r="D38" s="650"/>
      <c r="E38" s="650"/>
      <c r="F38" s="650"/>
    </row>
  </sheetData>
  <sheetProtection algorithmName="SHA-512" hashValue="KrrG/OMwO6NlZHQmfe5ckpoinyt7048JRrxrSYy56vfCh1EiuYNQnbK0vyoAmm7eQdJflr4cQQ0HrPF/7r9ARw==" saltValue="37NUjMKBZe+7sIhO2NsGMA==" spinCount="100000" sheet="1" objects="1" scenarios="1" selectLockedCells="1"/>
  <mergeCells count="36">
    <mergeCell ref="B38:F38"/>
    <mergeCell ref="A26:A27"/>
    <mergeCell ref="B26:G27"/>
    <mergeCell ref="F28:G28"/>
    <mergeCell ref="F29:G29"/>
    <mergeCell ref="F30:G30"/>
    <mergeCell ref="F31:G31"/>
    <mergeCell ref="F32:G32"/>
    <mergeCell ref="F33:G33"/>
    <mergeCell ref="F34:G34"/>
    <mergeCell ref="F35:G35"/>
    <mergeCell ref="F36:G36"/>
    <mergeCell ref="F24:G24"/>
    <mergeCell ref="F13:G13"/>
    <mergeCell ref="F14:G14"/>
    <mergeCell ref="F15:G15"/>
    <mergeCell ref="F16:G16"/>
    <mergeCell ref="F17:G17"/>
    <mergeCell ref="F18:G18"/>
    <mergeCell ref="F19:G19"/>
    <mergeCell ref="F20:G20"/>
    <mergeCell ref="F21:G21"/>
    <mergeCell ref="F22:G22"/>
    <mergeCell ref="F23:G23"/>
    <mergeCell ref="F7:G7"/>
    <mergeCell ref="F8:G8"/>
    <mergeCell ref="A10:G10"/>
    <mergeCell ref="A11:A12"/>
    <mergeCell ref="B11:G11"/>
    <mergeCell ref="B12:G12"/>
    <mergeCell ref="F6:G6"/>
    <mergeCell ref="A1:G1"/>
    <mergeCell ref="A2:A3"/>
    <mergeCell ref="F3:G3"/>
    <mergeCell ref="F4:G4"/>
    <mergeCell ref="F5:G5"/>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1"/>
  <sheetViews>
    <sheetView zoomScale="120" zoomScaleNormal="120" workbookViewId="0">
      <selection activeCell="G33" sqref="G33"/>
    </sheetView>
  </sheetViews>
  <sheetFormatPr defaultColWidth="11.42578125" defaultRowHeight="15" x14ac:dyDescent="0.25"/>
  <cols>
    <col min="1" max="1" width="21.7109375" customWidth="1"/>
    <col min="2" max="2" width="13.42578125" customWidth="1"/>
    <col min="3" max="3" width="12.140625" customWidth="1"/>
    <col min="4" max="4" width="12.28515625" customWidth="1"/>
    <col min="5" max="6" width="12.7109375" customWidth="1"/>
    <col min="7" max="7" width="17.42578125" customWidth="1"/>
    <col min="8" max="8" width="18" customWidth="1"/>
    <col min="9" max="9" width="12.7109375" customWidth="1"/>
  </cols>
  <sheetData>
    <row r="1" spans="1:9" s="136" customFormat="1" ht="18.75" x14ac:dyDescent="0.3">
      <c r="A1" s="135" t="s">
        <v>243</v>
      </c>
    </row>
    <row r="3" spans="1:9" ht="15.75" x14ac:dyDescent="0.25">
      <c r="A3" s="132">
        <v>1</v>
      </c>
      <c r="B3" s="132">
        <v>2</v>
      </c>
      <c r="C3" s="132">
        <v>3</v>
      </c>
      <c r="D3" s="132">
        <v>4</v>
      </c>
      <c r="E3" s="132">
        <v>5</v>
      </c>
      <c r="F3" s="132">
        <v>6</v>
      </c>
      <c r="G3" s="132"/>
      <c r="H3" s="132">
        <v>7</v>
      </c>
      <c r="I3" s="132">
        <v>8</v>
      </c>
    </row>
    <row r="4" spans="1:9" ht="94.5" x14ac:dyDescent="0.25">
      <c r="A4" s="132" t="s">
        <v>91</v>
      </c>
      <c r="B4" s="132" t="s">
        <v>92</v>
      </c>
      <c r="C4" s="132" t="s">
        <v>93</v>
      </c>
      <c r="D4" s="132" t="s">
        <v>194</v>
      </c>
      <c r="E4" s="132" t="s">
        <v>94</v>
      </c>
      <c r="F4" s="132" t="s">
        <v>193</v>
      </c>
      <c r="G4" s="132" t="s">
        <v>247</v>
      </c>
      <c r="H4" s="132" t="s">
        <v>248</v>
      </c>
      <c r="I4" s="132" t="s">
        <v>95</v>
      </c>
    </row>
    <row r="5" spans="1:9" s="142" customFormat="1" x14ac:dyDescent="0.25">
      <c r="A5" s="326"/>
      <c r="B5" s="326"/>
      <c r="C5" s="326"/>
      <c r="D5" s="327">
        <f t="shared" ref="D5:D12" si="0">B5*C5</f>
        <v>0</v>
      </c>
      <c r="E5" s="328"/>
      <c r="F5" s="329">
        <f t="shared" ref="F5:F12" si="1">D5*E5</f>
        <v>0</v>
      </c>
      <c r="G5" s="332"/>
      <c r="H5" s="329">
        <f t="shared" ref="H5:H12" si="2">F5*G5</f>
        <v>0</v>
      </c>
      <c r="I5" s="329">
        <f t="shared" ref="I5:I12" si="3">F5+H5</f>
        <v>0</v>
      </c>
    </row>
    <row r="6" spans="1:9" s="142" customFormat="1" x14ac:dyDescent="0.25">
      <c r="A6" s="326"/>
      <c r="B6" s="326"/>
      <c r="C6" s="326"/>
      <c r="D6" s="327">
        <f t="shared" si="0"/>
        <v>0</v>
      </c>
      <c r="E6" s="328"/>
      <c r="F6" s="329">
        <f t="shared" si="1"/>
        <v>0</v>
      </c>
      <c r="G6" s="332"/>
      <c r="H6" s="329">
        <f t="shared" si="2"/>
        <v>0</v>
      </c>
      <c r="I6" s="329">
        <f t="shared" si="3"/>
        <v>0</v>
      </c>
    </row>
    <row r="7" spans="1:9" s="142" customFormat="1" x14ac:dyDescent="0.25">
      <c r="A7" s="326"/>
      <c r="B7" s="326"/>
      <c r="C7" s="326"/>
      <c r="D7" s="327">
        <f t="shared" si="0"/>
        <v>0</v>
      </c>
      <c r="E7" s="328"/>
      <c r="F7" s="329">
        <f t="shared" si="1"/>
        <v>0</v>
      </c>
      <c r="G7" s="332"/>
      <c r="H7" s="329">
        <f t="shared" si="2"/>
        <v>0</v>
      </c>
      <c r="I7" s="329">
        <f t="shared" si="3"/>
        <v>0</v>
      </c>
    </row>
    <row r="8" spans="1:9" s="142" customFormat="1" x14ac:dyDescent="0.25">
      <c r="A8" s="326"/>
      <c r="B8" s="326"/>
      <c r="C8" s="326"/>
      <c r="D8" s="327">
        <f t="shared" si="0"/>
        <v>0</v>
      </c>
      <c r="E8" s="328"/>
      <c r="F8" s="329">
        <f t="shared" si="1"/>
        <v>0</v>
      </c>
      <c r="G8" s="332"/>
      <c r="H8" s="329">
        <f t="shared" si="2"/>
        <v>0</v>
      </c>
      <c r="I8" s="329">
        <f t="shared" si="3"/>
        <v>0</v>
      </c>
    </row>
    <row r="9" spans="1:9" s="142" customFormat="1" x14ac:dyDescent="0.25">
      <c r="A9" s="326"/>
      <c r="B9" s="326"/>
      <c r="C9" s="326"/>
      <c r="D9" s="327">
        <f t="shared" si="0"/>
        <v>0</v>
      </c>
      <c r="E9" s="328"/>
      <c r="F9" s="329">
        <f t="shared" si="1"/>
        <v>0</v>
      </c>
      <c r="G9" s="332"/>
      <c r="H9" s="329">
        <f t="shared" si="2"/>
        <v>0</v>
      </c>
      <c r="I9" s="329">
        <f t="shared" si="3"/>
        <v>0</v>
      </c>
    </row>
    <row r="10" spans="1:9" s="142" customFormat="1" x14ac:dyDescent="0.25">
      <c r="A10" s="326"/>
      <c r="B10" s="326"/>
      <c r="C10" s="326"/>
      <c r="D10" s="327">
        <f t="shared" si="0"/>
        <v>0</v>
      </c>
      <c r="E10" s="328"/>
      <c r="F10" s="329">
        <f t="shared" si="1"/>
        <v>0</v>
      </c>
      <c r="G10" s="332"/>
      <c r="H10" s="329">
        <f t="shared" si="2"/>
        <v>0</v>
      </c>
      <c r="I10" s="329">
        <f t="shared" si="3"/>
        <v>0</v>
      </c>
    </row>
    <row r="11" spans="1:9" s="142" customFormat="1" x14ac:dyDescent="0.25">
      <c r="A11" s="326"/>
      <c r="B11" s="326"/>
      <c r="C11" s="326"/>
      <c r="D11" s="327">
        <f t="shared" si="0"/>
        <v>0</v>
      </c>
      <c r="E11" s="328"/>
      <c r="F11" s="329">
        <f t="shared" si="1"/>
        <v>0</v>
      </c>
      <c r="G11" s="332"/>
      <c r="H11" s="329">
        <f t="shared" si="2"/>
        <v>0</v>
      </c>
      <c r="I11" s="329">
        <f t="shared" si="3"/>
        <v>0</v>
      </c>
    </row>
    <row r="12" spans="1:9" s="142" customFormat="1" ht="15.75" thickBot="1" x14ac:dyDescent="0.3">
      <c r="A12" s="326"/>
      <c r="B12" s="326"/>
      <c r="C12" s="326"/>
      <c r="D12" s="327">
        <f t="shared" si="0"/>
        <v>0</v>
      </c>
      <c r="E12" s="328"/>
      <c r="F12" s="329">
        <f t="shared" si="1"/>
        <v>0</v>
      </c>
      <c r="G12" s="332"/>
      <c r="H12" s="329">
        <f t="shared" si="2"/>
        <v>0</v>
      </c>
      <c r="I12" s="329">
        <f t="shared" si="3"/>
        <v>0</v>
      </c>
    </row>
    <row r="13" spans="1:9" ht="16.5" thickBot="1" x14ac:dyDescent="0.3">
      <c r="A13" s="615" t="s">
        <v>96</v>
      </c>
      <c r="B13" s="663"/>
      <c r="C13" s="663"/>
      <c r="D13" s="663"/>
      <c r="E13" s="664"/>
      <c r="F13" s="140">
        <f>SUM(F5:F12)</f>
        <v>0</v>
      </c>
      <c r="G13" s="141"/>
      <c r="H13" s="139">
        <f>SUM(H5:H12)</f>
        <v>0</v>
      </c>
      <c r="I13" s="140">
        <f>SUM(I5:I12)</f>
        <v>0</v>
      </c>
    </row>
    <row r="14" spans="1:9" x14ac:dyDescent="0.25">
      <c r="A14" s="1"/>
      <c r="B14" s="1"/>
      <c r="C14" s="1"/>
      <c r="D14" s="1"/>
      <c r="E14" s="1"/>
      <c r="F14" s="1"/>
      <c r="G14" s="1"/>
      <c r="H14" s="1"/>
      <c r="I14" s="1"/>
    </row>
    <row r="15" spans="1:9" s="136" customFormat="1" ht="18.75" x14ac:dyDescent="0.3">
      <c r="A15" s="135" t="s">
        <v>245</v>
      </c>
      <c r="B15" s="137"/>
      <c r="C15" s="137"/>
      <c r="D15" s="137"/>
      <c r="E15" s="137"/>
      <c r="F15" s="137"/>
      <c r="G15" s="137"/>
      <c r="H15" s="137"/>
      <c r="I15" s="137"/>
    </row>
    <row r="16" spans="1:9" x14ac:dyDescent="0.25">
      <c r="A16" s="1"/>
      <c r="B16" s="1"/>
      <c r="C16" s="1"/>
      <c r="D16" s="1"/>
      <c r="E16" s="1"/>
      <c r="F16" s="1"/>
      <c r="G16" s="1"/>
      <c r="H16" s="1"/>
      <c r="I16" s="1"/>
    </row>
    <row r="17" spans="1:9" ht="15.75" x14ac:dyDescent="0.25">
      <c r="A17" s="130">
        <v>1</v>
      </c>
      <c r="B17" s="130">
        <v>2</v>
      </c>
      <c r="C17" s="130">
        <v>3</v>
      </c>
      <c r="D17" s="130">
        <v>4</v>
      </c>
      <c r="E17" s="130">
        <v>5</v>
      </c>
      <c r="F17" s="131">
        <v>6</v>
      </c>
      <c r="G17" s="131"/>
      <c r="H17" s="130">
        <v>7</v>
      </c>
      <c r="I17" s="131">
        <v>8</v>
      </c>
    </row>
    <row r="18" spans="1:9" s="142" customFormat="1" ht="94.5" x14ac:dyDescent="0.25">
      <c r="A18" s="132" t="s">
        <v>91</v>
      </c>
      <c r="B18" s="132" t="s">
        <v>92</v>
      </c>
      <c r="C18" s="132" t="s">
        <v>93</v>
      </c>
      <c r="D18" s="132" t="s">
        <v>194</v>
      </c>
      <c r="E18" s="132" t="s">
        <v>94</v>
      </c>
      <c r="F18" s="132" t="s">
        <v>193</v>
      </c>
      <c r="G18" s="132" t="s">
        <v>247</v>
      </c>
      <c r="H18" s="132" t="s">
        <v>192</v>
      </c>
      <c r="I18" s="132" t="s">
        <v>95</v>
      </c>
    </row>
    <row r="19" spans="1:9" s="142" customFormat="1" x14ac:dyDescent="0.25">
      <c r="A19" s="326"/>
      <c r="B19" s="326"/>
      <c r="C19" s="326"/>
      <c r="D19" s="327">
        <f t="shared" ref="D19:D26" si="4">B19*C19</f>
        <v>0</v>
      </c>
      <c r="E19" s="328"/>
      <c r="F19" s="329">
        <f t="shared" ref="F19:F26" si="5">D19*E19</f>
        <v>0</v>
      </c>
      <c r="G19" s="332"/>
      <c r="H19" s="329">
        <f t="shared" ref="H19:H26" si="6">F19*G19</f>
        <v>0</v>
      </c>
      <c r="I19" s="329">
        <f t="shared" ref="I19:I26" si="7">F19+H19</f>
        <v>0</v>
      </c>
    </row>
    <row r="20" spans="1:9" s="142" customFormat="1" x14ac:dyDescent="0.25">
      <c r="A20" s="326"/>
      <c r="B20" s="326"/>
      <c r="C20" s="326"/>
      <c r="D20" s="327">
        <f t="shared" si="4"/>
        <v>0</v>
      </c>
      <c r="E20" s="328"/>
      <c r="F20" s="329">
        <f t="shared" si="5"/>
        <v>0</v>
      </c>
      <c r="G20" s="332"/>
      <c r="H20" s="329">
        <f t="shared" si="6"/>
        <v>0</v>
      </c>
      <c r="I20" s="329">
        <f t="shared" si="7"/>
        <v>0</v>
      </c>
    </row>
    <row r="21" spans="1:9" s="142" customFormat="1" x14ac:dyDescent="0.25">
      <c r="A21" s="326"/>
      <c r="B21" s="326"/>
      <c r="C21" s="326"/>
      <c r="D21" s="327">
        <f t="shared" si="4"/>
        <v>0</v>
      </c>
      <c r="E21" s="328"/>
      <c r="F21" s="329">
        <f t="shared" si="5"/>
        <v>0</v>
      </c>
      <c r="G21" s="332"/>
      <c r="H21" s="329">
        <f t="shared" si="6"/>
        <v>0</v>
      </c>
      <c r="I21" s="329">
        <f t="shared" si="7"/>
        <v>0</v>
      </c>
    </row>
    <row r="22" spans="1:9" s="142" customFormat="1" x14ac:dyDescent="0.25">
      <c r="A22" s="326"/>
      <c r="B22" s="326"/>
      <c r="C22" s="326"/>
      <c r="D22" s="327">
        <f t="shared" si="4"/>
        <v>0</v>
      </c>
      <c r="E22" s="328"/>
      <c r="F22" s="329">
        <f t="shared" si="5"/>
        <v>0</v>
      </c>
      <c r="G22" s="332"/>
      <c r="H22" s="329">
        <f t="shared" si="6"/>
        <v>0</v>
      </c>
      <c r="I22" s="329">
        <f t="shared" si="7"/>
        <v>0</v>
      </c>
    </row>
    <row r="23" spans="1:9" s="142" customFormat="1" x14ac:dyDescent="0.25">
      <c r="A23" s="326"/>
      <c r="B23" s="326"/>
      <c r="C23" s="326"/>
      <c r="D23" s="327">
        <f t="shared" si="4"/>
        <v>0</v>
      </c>
      <c r="E23" s="328"/>
      <c r="F23" s="329">
        <f t="shared" si="5"/>
        <v>0</v>
      </c>
      <c r="G23" s="332"/>
      <c r="H23" s="329">
        <f t="shared" si="6"/>
        <v>0</v>
      </c>
      <c r="I23" s="329">
        <f t="shared" si="7"/>
        <v>0</v>
      </c>
    </row>
    <row r="24" spans="1:9" s="142" customFormat="1" x14ac:dyDescent="0.25">
      <c r="A24" s="326"/>
      <c r="B24" s="326"/>
      <c r="C24" s="326"/>
      <c r="D24" s="327">
        <f t="shared" si="4"/>
        <v>0</v>
      </c>
      <c r="E24" s="328"/>
      <c r="F24" s="329">
        <f t="shared" si="5"/>
        <v>0</v>
      </c>
      <c r="G24" s="332"/>
      <c r="H24" s="329">
        <f t="shared" si="6"/>
        <v>0</v>
      </c>
      <c r="I24" s="329">
        <f t="shared" si="7"/>
        <v>0</v>
      </c>
    </row>
    <row r="25" spans="1:9" s="142" customFormat="1" x14ac:dyDescent="0.25">
      <c r="A25" s="326"/>
      <c r="B25" s="326"/>
      <c r="C25" s="326"/>
      <c r="D25" s="327">
        <f t="shared" si="4"/>
        <v>0</v>
      </c>
      <c r="E25" s="328"/>
      <c r="F25" s="329">
        <f t="shared" si="5"/>
        <v>0</v>
      </c>
      <c r="G25" s="332"/>
      <c r="H25" s="329">
        <f t="shared" si="6"/>
        <v>0</v>
      </c>
      <c r="I25" s="329">
        <f t="shared" si="7"/>
        <v>0</v>
      </c>
    </row>
    <row r="26" spans="1:9" s="142" customFormat="1" ht="15.75" thickBot="1" x14ac:dyDescent="0.3">
      <c r="A26" s="326"/>
      <c r="B26" s="326"/>
      <c r="C26" s="326"/>
      <c r="D26" s="327">
        <f t="shared" si="4"/>
        <v>0</v>
      </c>
      <c r="E26" s="328"/>
      <c r="F26" s="329">
        <f t="shared" si="5"/>
        <v>0</v>
      </c>
      <c r="G26" s="332"/>
      <c r="H26" s="329">
        <f t="shared" si="6"/>
        <v>0</v>
      </c>
      <c r="I26" s="329">
        <f t="shared" si="7"/>
        <v>0</v>
      </c>
    </row>
    <row r="27" spans="1:9" ht="16.5" thickBot="1" x14ac:dyDescent="0.3">
      <c r="A27" s="615" t="s">
        <v>96</v>
      </c>
      <c r="B27" s="663"/>
      <c r="C27" s="663"/>
      <c r="D27" s="663"/>
      <c r="E27" s="664"/>
      <c r="F27" s="133">
        <f>SUM(F19:F26)</f>
        <v>0</v>
      </c>
      <c r="G27" s="138"/>
      <c r="H27" s="134">
        <f>SUM(H19:H26)</f>
        <v>0</v>
      </c>
      <c r="I27" s="133">
        <f>SUM(I19:I26)</f>
        <v>0</v>
      </c>
    </row>
    <row r="29" spans="1:9" s="136" customFormat="1" ht="18.75" x14ac:dyDescent="0.3">
      <c r="A29" s="135" t="s">
        <v>246</v>
      </c>
    </row>
    <row r="31" spans="1:9" s="123" customFormat="1" ht="15.75" x14ac:dyDescent="0.25">
      <c r="A31" s="132">
        <v>1</v>
      </c>
      <c r="B31" s="132">
        <v>2</v>
      </c>
      <c r="C31" s="132">
        <v>3</v>
      </c>
      <c r="D31" s="132">
        <v>4</v>
      </c>
      <c r="E31" s="132">
        <v>5</v>
      </c>
      <c r="F31" s="132">
        <v>6</v>
      </c>
      <c r="G31" s="132"/>
      <c r="H31" s="132">
        <v>7</v>
      </c>
      <c r="I31" s="132">
        <v>8</v>
      </c>
    </row>
    <row r="32" spans="1:9" s="123" customFormat="1" ht="94.5" x14ac:dyDescent="0.25">
      <c r="A32" s="132" t="s">
        <v>91</v>
      </c>
      <c r="B32" s="132" t="s">
        <v>92</v>
      </c>
      <c r="C32" s="132" t="s">
        <v>93</v>
      </c>
      <c r="D32" s="132" t="s">
        <v>68</v>
      </c>
      <c r="E32" s="132" t="s">
        <v>94</v>
      </c>
      <c r="F32" s="132" t="s">
        <v>97</v>
      </c>
      <c r="G32" s="132" t="s">
        <v>247</v>
      </c>
      <c r="H32" s="132" t="s">
        <v>192</v>
      </c>
      <c r="I32" s="132" t="s">
        <v>95</v>
      </c>
    </row>
    <row r="33" spans="1:9" s="142" customFormat="1" x14ac:dyDescent="0.25">
      <c r="A33" s="326"/>
      <c r="B33" s="326"/>
      <c r="C33" s="326"/>
      <c r="D33" s="327">
        <f t="shared" ref="D33:D40" si="8">B33*C33</f>
        <v>0</v>
      </c>
      <c r="E33" s="328"/>
      <c r="F33" s="329">
        <f t="shared" ref="F33:F40" si="9">D33*E33</f>
        <v>0</v>
      </c>
      <c r="G33" s="332"/>
      <c r="H33" s="329">
        <f t="shared" ref="H33:H40" si="10">F33*G33</f>
        <v>0</v>
      </c>
      <c r="I33" s="329">
        <f t="shared" ref="I33:I40" si="11">SUM(F33,H33)</f>
        <v>0</v>
      </c>
    </row>
    <row r="34" spans="1:9" s="142" customFormat="1" x14ac:dyDescent="0.25">
      <c r="A34" s="326"/>
      <c r="B34" s="326"/>
      <c r="C34" s="326"/>
      <c r="D34" s="327">
        <f t="shared" si="8"/>
        <v>0</v>
      </c>
      <c r="E34" s="328"/>
      <c r="F34" s="329">
        <f t="shared" si="9"/>
        <v>0</v>
      </c>
      <c r="G34" s="332"/>
      <c r="H34" s="329">
        <f t="shared" si="10"/>
        <v>0</v>
      </c>
      <c r="I34" s="329">
        <f t="shared" si="11"/>
        <v>0</v>
      </c>
    </row>
    <row r="35" spans="1:9" s="142" customFormat="1" x14ac:dyDescent="0.25">
      <c r="A35" s="326"/>
      <c r="B35" s="326"/>
      <c r="C35" s="326"/>
      <c r="D35" s="327">
        <f t="shared" si="8"/>
        <v>0</v>
      </c>
      <c r="E35" s="328"/>
      <c r="F35" s="329">
        <f t="shared" si="9"/>
        <v>0</v>
      </c>
      <c r="G35" s="332"/>
      <c r="H35" s="329">
        <f t="shared" si="10"/>
        <v>0</v>
      </c>
      <c r="I35" s="329">
        <f t="shared" si="11"/>
        <v>0</v>
      </c>
    </row>
    <row r="36" spans="1:9" s="142" customFormat="1" x14ac:dyDescent="0.25">
      <c r="A36" s="326"/>
      <c r="B36" s="326"/>
      <c r="C36" s="326"/>
      <c r="D36" s="327">
        <f t="shared" si="8"/>
        <v>0</v>
      </c>
      <c r="E36" s="328"/>
      <c r="F36" s="329">
        <f t="shared" si="9"/>
        <v>0</v>
      </c>
      <c r="G36" s="332"/>
      <c r="H36" s="329">
        <f t="shared" si="10"/>
        <v>0</v>
      </c>
      <c r="I36" s="329">
        <f t="shared" si="11"/>
        <v>0</v>
      </c>
    </row>
    <row r="37" spans="1:9" s="142" customFormat="1" x14ac:dyDescent="0.25">
      <c r="A37" s="326"/>
      <c r="B37" s="326"/>
      <c r="C37" s="326"/>
      <c r="D37" s="327">
        <f t="shared" si="8"/>
        <v>0</v>
      </c>
      <c r="E37" s="328"/>
      <c r="F37" s="329">
        <f t="shared" si="9"/>
        <v>0</v>
      </c>
      <c r="G37" s="332"/>
      <c r="H37" s="329">
        <f t="shared" si="10"/>
        <v>0</v>
      </c>
      <c r="I37" s="329">
        <f t="shared" si="11"/>
        <v>0</v>
      </c>
    </row>
    <row r="38" spans="1:9" s="142" customFormat="1" x14ac:dyDescent="0.25">
      <c r="A38" s="326"/>
      <c r="B38" s="326"/>
      <c r="C38" s="326"/>
      <c r="D38" s="327">
        <f t="shared" si="8"/>
        <v>0</v>
      </c>
      <c r="E38" s="328"/>
      <c r="F38" s="329">
        <f t="shared" si="9"/>
        <v>0</v>
      </c>
      <c r="G38" s="332"/>
      <c r="H38" s="329">
        <f t="shared" si="10"/>
        <v>0</v>
      </c>
      <c r="I38" s="329">
        <f t="shared" si="11"/>
        <v>0</v>
      </c>
    </row>
    <row r="39" spans="1:9" s="142" customFormat="1" x14ac:dyDescent="0.25">
      <c r="A39" s="326"/>
      <c r="B39" s="326"/>
      <c r="C39" s="326"/>
      <c r="D39" s="327">
        <f t="shared" si="8"/>
        <v>0</v>
      </c>
      <c r="E39" s="328"/>
      <c r="F39" s="329">
        <f t="shared" si="9"/>
        <v>0</v>
      </c>
      <c r="G39" s="332"/>
      <c r="H39" s="329">
        <f t="shared" si="10"/>
        <v>0</v>
      </c>
      <c r="I39" s="329">
        <f t="shared" si="11"/>
        <v>0</v>
      </c>
    </row>
    <row r="40" spans="1:9" s="142" customFormat="1" ht="15.75" thickBot="1" x14ac:dyDescent="0.3">
      <c r="A40" s="326"/>
      <c r="B40" s="326"/>
      <c r="C40" s="326"/>
      <c r="D40" s="327">
        <f t="shared" si="8"/>
        <v>0</v>
      </c>
      <c r="E40" s="328"/>
      <c r="F40" s="329">
        <f t="shared" si="9"/>
        <v>0</v>
      </c>
      <c r="G40" s="332"/>
      <c r="H40" s="329">
        <f t="shared" si="10"/>
        <v>0</v>
      </c>
      <c r="I40" s="329">
        <f t="shared" si="11"/>
        <v>0</v>
      </c>
    </row>
    <row r="41" spans="1:9" ht="16.5" thickBot="1" x14ac:dyDescent="0.3">
      <c r="A41" s="614" t="s">
        <v>96</v>
      </c>
      <c r="B41" s="614"/>
      <c r="C41" s="614"/>
      <c r="D41" s="614"/>
      <c r="E41" s="615"/>
      <c r="F41" s="133">
        <f>SUM(F33:F40)</f>
        <v>0</v>
      </c>
      <c r="G41" s="138"/>
      <c r="H41" s="134">
        <f>SUM(H33:H40)</f>
        <v>0</v>
      </c>
      <c r="I41" s="133">
        <f>SUM(I33:I40)</f>
        <v>0</v>
      </c>
    </row>
  </sheetData>
  <sheetProtection algorithmName="SHA-512" hashValue="LRpWn5LCeNYm6KYffene0ZeMjRtfbHd0yGaxOt8Esabn7VT33kmYdvbcwO3AxafCXgUVf5W1/gKaNKP0K4yZdA==" saltValue="1xgpY8wUYekRLIeD4wZD5g==" spinCount="100000" sheet="1" objects="1" scenarios="1" selectLockedCells="1"/>
  <mergeCells count="3">
    <mergeCell ref="A13:E13"/>
    <mergeCell ref="A27:E27"/>
    <mergeCell ref="A41:E41"/>
  </mergeCells>
  <phoneticPr fontId="4" type="noConversion"/>
  <pageMargins left="0.25" right="0.25" top="0.5" bottom="0.5" header="0.5" footer="0.5"/>
  <pageSetup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172"/>
  <sheetViews>
    <sheetView topLeftCell="B102" zoomScale="110" zoomScaleNormal="110" workbookViewId="0">
      <selection activeCell="C131" sqref="C131"/>
    </sheetView>
  </sheetViews>
  <sheetFormatPr defaultColWidth="11.42578125" defaultRowHeight="15" x14ac:dyDescent="0.25"/>
  <cols>
    <col min="1" max="1" width="5.140625" bestFit="1" customWidth="1"/>
    <col min="2" max="2" width="64.7109375" customWidth="1"/>
    <col min="3" max="5" width="23.42578125" customWidth="1"/>
    <col min="6" max="6" width="22.85546875" customWidth="1"/>
    <col min="257" max="257" width="4.42578125" customWidth="1"/>
    <col min="258" max="258" width="62.140625" customWidth="1"/>
    <col min="259" max="261" width="23.42578125" customWidth="1"/>
    <col min="262" max="262" width="22.85546875" customWidth="1"/>
    <col min="513" max="513" width="4.42578125" customWidth="1"/>
    <col min="514" max="514" width="62.140625" customWidth="1"/>
    <col min="515" max="517" width="23.42578125" customWidth="1"/>
    <col min="518" max="518" width="22.85546875" customWidth="1"/>
    <col min="769" max="769" width="4.42578125" customWidth="1"/>
    <col min="770" max="770" width="62.140625" customWidth="1"/>
    <col min="771" max="773" width="23.42578125" customWidth="1"/>
    <col min="774" max="774" width="22.85546875" customWidth="1"/>
    <col min="1025" max="1025" width="4.42578125" customWidth="1"/>
    <col min="1026" max="1026" width="62.140625" customWidth="1"/>
    <col min="1027" max="1029" width="23.42578125" customWidth="1"/>
    <col min="1030" max="1030" width="22.85546875" customWidth="1"/>
    <col min="1281" max="1281" width="4.42578125" customWidth="1"/>
    <col min="1282" max="1282" width="62.140625" customWidth="1"/>
    <col min="1283" max="1285" width="23.42578125" customWidth="1"/>
    <col min="1286" max="1286" width="22.85546875" customWidth="1"/>
    <col min="1537" max="1537" width="4.42578125" customWidth="1"/>
    <col min="1538" max="1538" width="62.140625" customWidth="1"/>
    <col min="1539" max="1541" width="23.42578125" customWidth="1"/>
    <col min="1542" max="1542" width="22.85546875" customWidth="1"/>
    <col min="1793" max="1793" width="4.42578125" customWidth="1"/>
    <col min="1794" max="1794" width="62.140625" customWidth="1"/>
    <col min="1795" max="1797" width="23.42578125" customWidth="1"/>
    <col min="1798" max="1798" width="22.85546875" customWidth="1"/>
    <col min="2049" max="2049" width="4.42578125" customWidth="1"/>
    <col min="2050" max="2050" width="62.140625" customWidth="1"/>
    <col min="2051" max="2053" width="23.42578125" customWidth="1"/>
    <col min="2054" max="2054" width="22.85546875" customWidth="1"/>
    <col min="2305" max="2305" width="4.42578125" customWidth="1"/>
    <col min="2306" max="2306" width="62.140625" customWidth="1"/>
    <col min="2307" max="2309" width="23.42578125" customWidth="1"/>
    <col min="2310" max="2310" width="22.85546875" customWidth="1"/>
    <col min="2561" max="2561" width="4.42578125" customWidth="1"/>
    <col min="2562" max="2562" width="62.140625" customWidth="1"/>
    <col min="2563" max="2565" width="23.42578125" customWidth="1"/>
    <col min="2566" max="2566" width="22.85546875" customWidth="1"/>
    <col min="2817" max="2817" width="4.42578125" customWidth="1"/>
    <col min="2818" max="2818" width="62.140625" customWidth="1"/>
    <col min="2819" max="2821" width="23.42578125" customWidth="1"/>
    <col min="2822" max="2822" width="22.85546875" customWidth="1"/>
    <col min="3073" max="3073" width="4.42578125" customWidth="1"/>
    <col min="3074" max="3074" width="62.140625" customWidth="1"/>
    <col min="3075" max="3077" width="23.42578125" customWidth="1"/>
    <col min="3078" max="3078" width="22.85546875" customWidth="1"/>
    <col min="3329" max="3329" width="4.42578125" customWidth="1"/>
    <col min="3330" max="3330" width="62.140625" customWidth="1"/>
    <col min="3331" max="3333" width="23.42578125" customWidth="1"/>
    <col min="3334" max="3334" width="22.85546875" customWidth="1"/>
    <col min="3585" max="3585" width="4.42578125" customWidth="1"/>
    <col min="3586" max="3586" width="62.140625" customWidth="1"/>
    <col min="3587" max="3589" width="23.42578125" customWidth="1"/>
    <col min="3590" max="3590" width="22.85546875" customWidth="1"/>
    <col min="3841" max="3841" width="4.42578125" customWidth="1"/>
    <col min="3842" max="3842" width="62.140625" customWidth="1"/>
    <col min="3843" max="3845" width="23.42578125" customWidth="1"/>
    <col min="3846" max="3846" width="22.85546875" customWidth="1"/>
    <col min="4097" max="4097" width="4.42578125" customWidth="1"/>
    <col min="4098" max="4098" width="62.140625" customWidth="1"/>
    <col min="4099" max="4101" width="23.42578125" customWidth="1"/>
    <col min="4102" max="4102" width="22.85546875" customWidth="1"/>
    <col min="4353" max="4353" width="4.42578125" customWidth="1"/>
    <col min="4354" max="4354" width="62.140625" customWidth="1"/>
    <col min="4355" max="4357" width="23.42578125" customWidth="1"/>
    <col min="4358" max="4358" width="22.85546875" customWidth="1"/>
    <col min="4609" max="4609" width="4.42578125" customWidth="1"/>
    <col min="4610" max="4610" width="62.140625" customWidth="1"/>
    <col min="4611" max="4613" width="23.42578125" customWidth="1"/>
    <col min="4614" max="4614" width="22.85546875" customWidth="1"/>
    <col min="4865" max="4865" width="4.42578125" customWidth="1"/>
    <col min="4866" max="4866" width="62.140625" customWidth="1"/>
    <col min="4867" max="4869" width="23.42578125" customWidth="1"/>
    <col min="4870" max="4870" width="22.85546875" customWidth="1"/>
    <col min="5121" max="5121" width="4.42578125" customWidth="1"/>
    <col min="5122" max="5122" width="62.140625" customWidth="1"/>
    <col min="5123" max="5125" width="23.42578125" customWidth="1"/>
    <col min="5126" max="5126" width="22.85546875" customWidth="1"/>
    <col min="5377" max="5377" width="4.42578125" customWidth="1"/>
    <col min="5378" max="5378" width="62.140625" customWidth="1"/>
    <col min="5379" max="5381" width="23.42578125" customWidth="1"/>
    <col min="5382" max="5382" width="22.85546875" customWidth="1"/>
    <col min="5633" max="5633" width="4.42578125" customWidth="1"/>
    <col min="5634" max="5634" width="62.140625" customWidth="1"/>
    <col min="5635" max="5637" width="23.42578125" customWidth="1"/>
    <col min="5638" max="5638" width="22.85546875" customWidth="1"/>
    <col min="5889" max="5889" width="4.42578125" customWidth="1"/>
    <col min="5890" max="5890" width="62.140625" customWidth="1"/>
    <col min="5891" max="5893" width="23.42578125" customWidth="1"/>
    <col min="5894" max="5894" width="22.85546875" customWidth="1"/>
    <col min="6145" max="6145" width="4.42578125" customWidth="1"/>
    <col min="6146" max="6146" width="62.140625" customWidth="1"/>
    <col min="6147" max="6149" width="23.42578125" customWidth="1"/>
    <col min="6150" max="6150" width="22.85546875" customWidth="1"/>
    <col min="6401" max="6401" width="4.42578125" customWidth="1"/>
    <col min="6402" max="6402" width="62.140625" customWidth="1"/>
    <col min="6403" max="6405" width="23.42578125" customWidth="1"/>
    <col min="6406" max="6406" width="22.85546875" customWidth="1"/>
    <col min="6657" max="6657" width="4.42578125" customWidth="1"/>
    <col min="6658" max="6658" width="62.140625" customWidth="1"/>
    <col min="6659" max="6661" width="23.42578125" customWidth="1"/>
    <col min="6662" max="6662" width="22.85546875" customWidth="1"/>
    <col min="6913" max="6913" width="4.42578125" customWidth="1"/>
    <col min="6914" max="6914" width="62.140625" customWidth="1"/>
    <col min="6915" max="6917" width="23.42578125" customWidth="1"/>
    <col min="6918" max="6918" width="22.85546875" customWidth="1"/>
    <col min="7169" max="7169" width="4.42578125" customWidth="1"/>
    <col min="7170" max="7170" width="62.140625" customWidth="1"/>
    <col min="7171" max="7173" width="23.42578125" customWidth="1"/>
    <col min="7174" max="7174" width="22.85546875" customWidth="1"/>
    <col min="7425" max="7425" width="4.42578125" customWidth="1"/>
    <col min="7426" max="7426" width="62.140625" customWidth="1"/>
    <col min="7427" max="7429" width="23.42578125" customWidth="1"/>
    <col min="7430" max="7430" width="22.85546875" customWidth="1"/>
    <col min="7681" max="7681" width="4.42578125" customWidth="1"/>
    <col min="7682" max="7682" width="62.140625" customWidth="1"/>
    <col min="7683" max="7685" width="23.42578125" customWidth="1"/>
    <col min="7686" max="7686" width="22.85546875" customWidth="1"/>
    <col min="7937" max="7937" width="4.42578125" customWidth="1"/>
    <col min="7938" max="7938" width="62.140625" customWidth="1"/>
    <col min="7939" max="7941" width="23.42578125" customWidth="1"/>
    <col min="7942" max="7942" width="22.85546875" customWidth="1"/>
    <col min="8193" max="8193" width="4.42578125" customWidth="1"/>
    <col min="8194" max="8194" width="62.140625" customWidth="1"/>
    <col min="8195" max="8197" width="23.42578125" customWidth="1"/>
    <col min="8198" max="8198" width="22.85546875" customWidth="1"/>
    <col min="8449" max="8449" width="4.42578125" customWidth="1"/>
    <col min="8450" max="8450" width="62.140625" customWidth="1"/>
    <col min="8451" max="8453" width="23.42578125" customWidth="1"/>
    <col min="8454" max="8454" width="22.85546875" customWidth="1"/>
    <col min="8705" max="8705" width="4.42578125" customWidth="1"/>
    <col min="8706" max="8706" width="62.140625" customWidth="1"/>
    <col min="8707" max="8709" width="23.42578125" customWidth="1"/>
    <col min="8710" max="8710" width="22.85546875" customWidth="1"/>
    <col min="8961" max="8961" width="4.42578125" customWidth="1"/>
    <col min="8962" max="8962" width="62.140625" customWidth="1"/>
    <col min="8963" max="8965" width="23.42578125" customWidth="1"/>
    <col min="8966" max="8966" width="22.85546875" customWidth="1"/>
    <col min="9217" max="9217" width="4.42578125" customWidth="1"/>
    <col min="9218" max="9218" width="62.140625" customWidth="1"/>
    <col min="9219" max="9221" width="23.42578125" customWidth="1"/>
    <col min="9222" max="9222" width="22.85546875" customWidth="1"/>
    <col min="9473" max="9473" width="4.42578125" customWidth="1"/>
    <col min="9474" max="9474" width="62.140625" customWidth="1"/>
    <col min="9475" max="9477" width="23.42578125" customWidth="1"/>
    <col min="9478" max="9478" width="22.85546875" customWidth="1"/>
    <col min="9729" max="9729" width="4.42578125" customWidth="1"/>
    <col min="9730" max="9730" width="62.140625" customWidth="1"/>
    <col min="9731" max="9733" width="23.42578125" customWidth="1"/>
    <col min="9734" max="9734" width="22.85546875" customWidth="1"/>
    <col min="9985" max="9985" width="4.42578125" customWidth="1"/>
    <col min="9986" max="9986" width="62.140625" customWidth="1"/>
    <col min="9987" max="9989" width="23.42578125" customWidth="1"/>
    <col min="9990" max="9990" width="22.85546875" customWidth="1"/>
    <col min="10241" max="10241" width="4.42578125" customWidth="1"/>
    <col min="10242" max="10242" width="62.140625" customWidth="1"/>
    <col min="10243" max="10245" width="23.42578125" customWidth="1"/>
    <col min="10246" max="10246" width="22.85546875" customWidth="1"/>
    <col min="10497" max="10497" width="4.42578125" customWidth="1"/>
    <col min="10498" max="10498" width="62.140625" customWidth="1"/>
    <col min="10499" max="10501" width="23.42578125" customWidth="1"/>
    <col min="10502" max="10502" width="22.85546875" customWidth="1"/>
    <col min="10753" max="10753" width="4.42578125" customWidth="1"/>
    <col min="10754" max="10754" width="62.140625" customWidth="1"/>
    <col min="10755" max="10757" width="23.42578125" customWidth="1"/>
    <col min="10758" max="10758" width="22.85546875" customWidth="1"/>
    <col min="11009" max="11009" width="4.42578125" customWidth="1"/>
    <col min="11010" max="11010" width="62.140625" customWidth="1"/>
    <col min="11011" max="11013" width="23.42578125" customWidth="1"/>
    <col min="11014" max="11014" width="22.85546875" customWidth="1"/>
    <col min="11265" max="11265" width="4.42578125" customWidth="1"/>
    <col min="11266" max="11266" width="62.140625" customWidth="1"/>
    <col min="11267" max="11269" width="23.42578125" customWidth="1"/>
    <col min="11270" max="11270" width="22.85546875" customWidth="1"/>
    <col min="11521" max="11521" width="4.42578125" customWidth="1"/>
    <col min="11522" max="11522" width="62.140625" customWidth="1"/>
    <col min="11523" max="11525" width="23.42578125" customWidth="1"/>
    <col min="11526" max="11526" width="22.85546875" customWidth="1"/>
    <col min="11777" max="11777" width="4.42578125" customWidth="1"/>
    <col min="11778" max="11778" width="62.140625" customWidth="1"/>
    <col min="11779" max="11781" width="23.42578125" customWidth="1"/>
    <col min="11782" max="11782" width="22.85546875" customWidth="1"/>
    <col min="12033" max="12033" width="4.42578125" customWidth="1"/>
    <col min="12034" max="12034" width="62.140625" customWidth="1"/>
    <col min="12035" max="12037" width="23.42578125" customWidth="1"/>
    <col min="12038" max="12038" width="22.85546875" customWidth="1"/>
    <col min="12289" max="12289" width="4.42578125" customWidth="1"/>
    <col min="12290" max="12290" width="62.140625" customWidth="1"/>
    <col min="12291" max="12293" width="23.42578125" customWidth="1"/>
    <col min="12294" max="12294" width="22.85546875" customWidth="1"/>
    <col min="12545" max="12545" width="4.42578125" customWidth="1"/>
    <col min="12546" max="12546" width="62.140625" customWidth="1"/>
    <col min="12547" max="12549" width="23.42578125" customWidth="1"/>
    <col min="12550" max="12550" width="22.85546875" customWidth="1"/>
    <col min="12801" max="12801" width="4.42578125" customWidth="1"/>
    <col min="12802" max="12802" width="62.140625" customWidth="1"/>
    <col min="12803" max="12805" width="23.42578125" customWidth="1"/>
    <col min="12806" max="12806" width="22.85546875" customWidth="1"/>
    <col min="13057" max="13057" width="4.42578125" customWidth="1"/>
    <col min="13058" max="13058" width="62.140625" customWidth="1"/>
    <col min="13059" max="13061" width="23.42578125" customWidth="1"/>
    <col min="13062" max="13062" width="22.85546875" customWidth="1"/>
    <col min="13313" max="13313" width="4.42578125" customWidth="1"/>
    <col min="13314" max="13314" width="62.140625" customWidth="1"/>
    <col min="13315" max="13317" width="23.42578125" customWidth="1"/>
    <col min="13318" max="13318" width="22.85546875" customWidth="1"/>
    <col min="13569" max="13569" width="4.42578125" customWidth="1"/>
    <col min="13570" max="13570" width="62.140625" customWidth="1"/>
    <col min="13571" max="13573" width="23.42578125" customWidth="1"/>
    <col min="13574" max="13574" width="22.85546875" customWidth="1"/>
    <col min="13825" max="13825" width="4.42578125" customWidth="1"/>
    <col min="13826" max="13826" width="62.140625" customWidth="1"/>
    <col min="13827" max="13829" width="23.42578125" customWidth="1"/>
    <col min="13830" max="13830" width="22.85546875" customWidth="1"/>
    <col min="14081" max="14081" width="4.42578125" customWidth="1"/>
    <col min="14082" max="14082" width="62.140625" customWidth="1"/>
    <col min="14083" max="14085" width="23.42578125" customWidth="1"/>
    <col min="14086" max="14086" width="22.85546875" customWidth="1"/>
    <col min="14337" max="14337" width="4.42578125" customWidth="1"/>
    <col min="14338" max="14338" width="62.140625" customWidth="1"/>
    <col min="14339" max="14341" width="23.42578125" customWidth="1"/>
    <col min="14342" max="14342" width="22.85546875" customWidth="1"/>
    <col min="14593" max="14593" width="4.42578125" customWidth="1"/>
    <col min="14594" max="14594" width="62.140625" customWidth="1"/>
    <col min="14595" max="14597" width="23.42578125" customWidth="1"/>
    <col min="14598" max="14598" width="22.85546875" customWidth="1"/>
    <col min="14849" max="14849" width="4.42578125" customWidth="1"/>
    <col min="14850" max="14850" width="62.140625" customWidth="1"/>
    <col min="14851" max="14853" width="23.42578125" customWidth="1"/>
    <col min="14854" max="14854" width="22.85546875" customWidth="1"/>
    <col min="15105" max="15105" width="4.42578125" customWidth="1"/>
    <col min="15106" max="15106" width="62.140625" customWidth="1"/>
    <col min="15107" max="15109" width="23.42578125" customWidth="1"/>
    <col min="15110" max="15110" width="22.85546875" customWidth="1"/>
    <col min="15361" max="15361" width="4.42578125" customWidth="1"/>
    <col min="15362" max="15362" width="62.140625" customWidth="1"/>
    <col min="15363" max="15365" width="23.42578125" customWidth="1"/>
    <col min="15366" max="15366" width="22.85546875" customWidth="1"/>
    <col min="15617" max="15617" width="4.42578125" customWidth="1"/>
    <col min="15618" max="15618" width="62.140625" customWidth="1"/>
    <col min="15619" max="15621" width="23.42578125" customWidth="1"/>
    <col min="15622" max="15622" width="22.85546875" customWidth="1"/>
    <col min="15873" max="15873" width="4.42578125" customWidth="1"/>
    <col min="15874" max="15874" width="62.140625" customWidth="1"/>
    <col min="15875" max="15877" width="23.42578125" customWidth="1"/>
    <col min="15878" max="15878" width="22.85546875" customWidth="1"/>
    <col min="16129" max="16129" width="4.42578125" customWidth="1"/>
    <col min="16130" max="16130" width="62.140625" customWidth="1"/>
    <col min="16131" max="16133" width="23.42578125" customWidth="1"/>
    <col min="16134" max="16134" width="22.85546875" customWidth="1"/>
  </cols>
  <sheetData>
    <row r="1" spans="1:6" s="151" customFormat="1" ht="19.5" thickBot="1" x14ac:dyDescent="0.35">
      <c r="A1" s="150" t="s">
        <v>135</v>
      </c>
      <c r="B1" s="676" t="s">
        <v>136</v>
      </c>
      <c r="C1" s="677"/>
      <c r="D1" s="677"/>
      <c r="E1" s="677"/>
      <c r="F1" s="678"/>
    </row>
    <row r="2" spans="1:6" ht="15.75" thickBot="1" x14ac:dyDescent="0.3">
      <c r="B2" s="2"/>
      <c r="C2" s="3"/>
      <c r="D2" s="3"/>
      <c r="E2" s="4"/>
    </row>
    <row r="3" spans="1:6" ht="79.5" thickBot="1" x14ac:dyDescent="0.3">
      <c r="B3" s="143" t="s">
        <v>249</v>
      </c>
      <c r="C3" s="144" t="s">
        <v>250</v>
      </c>
      <c r="D3" s="145" t="s">
        <v>137</v>
      </c>
      <c r="E3" s="145" t="s">
        <v>251</v>
      </c>
      <c r="F3" s="146" t="s">
        <v>138</v>
      </c>
    </row>
    <row r="4" spans="1:6" ht="15.75" thickBot="1" x14ac:dyDescent="0.3">
      <c r="B4" s="147">
        <f>'Estimated Reimbursment'!$U$49</f>
        <v>0</v>
      </c>
      <c r="C4" s="248"/>
      <c r="D4" s="148">
        <f>B4*C4</f>
        <v>0</v>
      </c>
      <c r="E4" s="249"/>
      <c r="F4" s="149">
        <f>D4*E4</f>
        <v>0</v>
      </c>
    </row>
    <row r="5" spans="1:6" ht="15.75" thickBot="1" x14ac:dyDescent="0.3">
      <c r="B5" s="2"/>
      <c r="C5" s="5"/>
      <c r="D5" s="5"/>
      <c r="E5" s="6"/>
    </row>
    <row r="6" spans="1:6" s="152" customFormat="1" ht="19.5" thickBot="1" x14ac:dyDescent="0.35">
      <c r="A6" s="150" t="s">
        <v>139</v>
      </c>
      <c r="B6" s="676" t="s">
        <v>252</v>
      </c>
      <c r="C6" s="677"/>
      <c r="D6" s="677"/>
      <c r="E6" s="677"/>
      <c r="F6" s="678"/>
    </row>
    <row r="7" spans="1:6" ht="15.75" thickBot="1" x14ac:dyDescent="0.3">
      <c r="B7" s="2"/>
      <c r="C7" s="320"/>
      <c r="D7" s="320"/>
      <c r="E7" s="6"/>
    </row>
    <row r="8" spans="1:6" ht="47.25" x14ac:dyDescent="0.25">
      <c r="B8" s="156" t="s">
        <v>140</v>
      </c>
      <c r="C8" s="315" t="s">
        <v>283</v>
      </c>
      <c r="D8" s="321" t="s">
        <v>284</v>
      </c>
      <c r="E8" s="155" t="s">
        <v>190</v>
      </c>
      <c r="F8" s="157" t="s">
        <v>111</v>
      </c>
    </row>
    <row r="9" spans="1:6" ht="15.75" x14ac:dyDescent="0.25">
      <c r="B9" s="122" t="s">
        <v>285</v>
      </c>
      <c r="C9" s="340"/>
      <c r="D9" s="340"/>
      <c r="E9" s="341">
        <f>SUM(C9,D9)</f>
        <v>0</v>
      </c>
      <c r="F9" s="252"/>
    </row>
    <row r="10" spans="1:6" ht="15.75" x14ac:dyDescent="0.25">
      <c r="B10" s="290" t="s">
        <v>207</v>
      </c>
      <c r="C10" s="342"/>
      <c r="D10" s="342"/>
      <c r="E10" s="244">
        <f>'Tab 3 - Labor (SOC-FDCH)'!$I$13</f>
        <v>0</v>
      </c>
      <c r="F10" s="343"/>
    </row>
    <row r="11" spans="1:6" ht="15.75" x14ac:dyDescent="0.25">
      <c r="B11" s="159" t="s">
        <v>141</v>
      </c>
      <c r="C11" s="342"/>
      <c r="D11" s="342"/>
      <c r="E11" s="341">
        <f>SUM(C11,D11)</f>
        <v>0</v>
      </c>
      <c r="F11" s="343"/>
    </row>
    <row r="12" spans="1:6" ht="31.5" x14ac:dyDescent="0.25">
      <c r="B12" s="159" t="s">
        <v>238</v>
      </c>
      <c r="C12" s="342"/>
      <c r="D12" s="342"/>
      <c r="E12" s="341">
        <f>SUM(C12,D12)</f>
        <v>0</v>
      </c>
      <c r="F12" s="343"/>
    </row>
    <row r="13" spans="1:6" ht="15.75" x14ac:dyDescent="0.25">
      <c r="B13" s="159" t="s">
        <v>142</v>
      </c>
      <c r="C13" s="342"/>
      <c r="D13" s="342"/>
      <c r="E13" s="341">
        <f>SUM(C13,D13)</f>
        <v>0</v>
      </c>
      <c r="F13" s="250"/>
    </row>
    <row r="14" spans="1:6" ht="15.75" x14ac:dyDescent="0.25">
      <c r="B14" s="159" t="s">
        <v>143</v>
      </c>
      <c r="C14" s="342"/>
      <c r="D14" s="342"/>
      <c r="E14" s="341">
        <f>SUM(C14,D14)</f>
        <v>0</v>
      </c>
      <c r="F14" s="250"/>
    </row>
    <row r="15" spans="1:6" ht="15.75" x14ac:dyDescent="0.25">
      <c r="B15" s="159" t="s">
        <v>206</v>
      </c>
      <c r="C15" s="342"/>
      <c r="D15" s="342"/>
      <c r="E15" s="341">
        <f t="shared" ref="E15" si="0">SUM(C15,D15)</f>
        <v>0</v>
      </c>
      <c r="F15" s="250"/>
    </row>
    <row r="16" spans="1:6" ht="15.75" x14ac:dyDescent="0.25">
      <c r="B16" s="159" t="s">
        <v>204</v>
      </c>
      <c r="C16" s="342"/>
      <c r="D16" s="342"/>
      <c r="E16" s="341">
        <f>SUM(C16,D16)</f>
        <v>0</v>
      </c>
      <c r="F16" s="250"/>
    </row>
    <row r="17" spans="1:6" ht="15.75" x14ac:dyDescent="0.25">
      <c r="B17" s="159" t="s">
        <v>290</v>
      </c>
      <c r="C17" s="342"/>
      <c r="D17" s="342"/>
      <c r="E17" s="341">
        <f>SUM(C17,D17)</f>
        <v>0</v>
      </c>
      <c r="F17" s="250"/>
    </row>
    <row r="18" spans="1:6" ht="15.75" x14ac:dyDescent="0.25">
      <c r="B18" s="251" t="s">
        <v>144</v>
      </c>
      <c r="C18" s="342"/>
      <c r="D18" s="342"/>
      <c r="E18" s="341">
        <f>SUM(C18,D18)</f>
        <v>0</v>
      </c>
      <c r="F18" s="250"/>
    </row>
    <row r="19" spans="1:6" ht="16.5" thickBot="1" x14ac:dyDescent="0.3">
      <c r="B19" s="158" t="s">
        <v>145</v>
      </c>
      <c r="C19" s="153">
        <f>SUM(C9:C18)</f>
        <v>0</v>
      </c>
      <c r="D19" s="153">
        <f>SUM(D9:D18)</f>
        <v>0</v>
      </c>
      <c r="E19" s="154">
        <f>SUM(E9:E18)</f>
        <v>0</v>
      </c>
      <c r="F19" s="149"/>
    </row>
    <row r="20" spans="1:6" ht="15.75" thickBot="1" x14ac:dyDescent="0.3"/>
    <row r="21" spans="1:6" ht="19.5" thickBot="1" x14ac:dyDescent="0.35">
      <c r="A21" s="150" t="s">
        <v>146</v>
      </c>
      <c r="B21" s="680" t="s">
        <v>147</v>
      </c>
      <c r="C21" s="681"/>
      <c r="D21" s="681"/>
      <c r="E21" s="681"/>
      <c r="F21" s="682"/>
    </row>
    <row r="22" spans="1:6" ht="15.75" thickBot="1" x14ac:dyDescent="0.3">
      <c r="A22" s="1"/>
      <c r="B22" s="1"/>
      <c r="C22" s="316"/>
      <c r="D22" s="317"/>
    </row>
    <row r="23" spans="1:6" ht="48" thickBot="1" x14ac:dyDescent="0.3">
      <c r="A23" s="1"/>
      <c r="B23" s="125" t="s">
        <v>112</v>
      </c>
      <c r="C23" s="318" t="s">
        <v>283</v>
      </c>
      <c r="D23" s="322" t="s">
        <v>284</v>
      </c>
      <c r="E23" s="160" t="s">
        <v>190</v>
      </c>
      <c r="F23" s="157" t="s">
        <v>111</v>
      </c>
    </row>
    <row r="24" spans="1:6" ht="16.5" thickBot="1" x14ac:dyDescent="0.3">
      <c r="A24" s="1"/>
      <c r="B24" s="167" t="s">
        <v>37</v>
      </c>
      <c r="C24" s="319"/>
      <c r="D24" s="319"/>
      <c r="E24" s="194">
        <f>C24+D24</f>
        <v>0</v>
      </c>
      <c r="F24" s="370"/>
    </row>
    <row r="25" spans="1:6" ht="21" customHeight="1" x14ac:dyDescent="0.25">
      <c r="A25" s="1"/>
      <c r="B25" s="162" t="s">
        <v>148</v>
      </c>
      <c r="C25" s="163"/>
      <c r="D25" s="164"/>
      <c r="E25" s="165"/>
      <c r="F25" s="166"/>
    </row>
    <row r="26" spans="1:6" ht="15.75" x14ac:dyDescent="0.25">
      <c r="A26" s="1"/>
      <c r="B26" s="223" t="s">
        <v>38</v>
      </c>
      <c r="C26" s="257"/>
      <c r="D26" s="258"/>
      <c r="E26" s="224">
        <f t="shared" ref="E26:E31" si="1">C26+D26</f>
        <v>0</v>
      </c>
      <c r="F26" s="256"/>
    </row>
    <row r="27" spans="1:6" ht="15.75" x14ac:dyDescent="0.25">
      <c r="A27" s="1"/>
      <c r="B27" s="223" t="s">
        <v>39</v>
      </c>
      <c r="C27" s="257"/>
      <c r="D27" s="258"/>
      <c r="E27" s="224">
        <f t="shared" si="1"/>
        <v>0</v>
      </c>
      <c r="F27" s="256"/>
    </row>
    <row r="28" spans="1:6" ht="15.75" x14ac:dyDescent="0.25">
      <c r="A28" s="1"/>
      <c r="B28" s="223" t="s">
        <v>40</v>
      </c>
      <c r="C28" s="257"/>
      <c r="D28" s="258"/>
      <c r="E28" s="224">
        <f t="shared" si="1"/>
        <v>0</v>
      </c>
      <c r="F28" s="256"/>
    </row>
    <row r="29" spans="1:6" ht="15.75" x14ac:dyDescent="0.25">
      <c r="A29" s="1"/>
      <c r="B29" s="223" t="s">
        <v>41</v>
      </c>
      <c r="C29" s="257"/>
      <c r="D29" s="258"/>
      <c r="E29" s="224">
        <f t="shared" si="1"/>
        <v>0</v>
      </c>
      <c r="F29" s="256"/>
    </row>
    <row r="30" spans="1:6" ht="15.75" x14ac:dyDescent="0.25">
      <c r="A30" s="1"/>
      <c r="B30" s="223" t="s">
        <v>253</v>
      </c>
      <c r="C30" s="257"/>
      <c r="D30" s="258"/>
      <c r="E30" s="224">
        <f t="shared" si="1"/>
        <v>0</v>
      </c>
      <c r="F30" s="256"/>
    </row>
    <row r="31" spans="1:6" ht="15.75" x14ac:dyDescent="0.25">
      <c r="A31" s="1"/>
      <c r="B31" s="253" t="s">
        <v>254</v>
      </c>
      <c r="C31" s="257"/>
      <c r="D31" s="258"/>
      <c r="E31" s="224">
        <f t="shared" si="1"/>
        <v>0</v>
      </c>
      <c r="F31" s="256"/>
    </row>
    <row r="32" spans="1:6" ht="25.5" customHeight="1" collapsed="1" x14ac:dyDescent="0.25">
      <c r="A32" s="1"/>
      <c r="B32" s="226" t="s">
        <v>42</v>
      </c>
      <c r="C32" s="227">
        <f>SUM(C26:C31)</f>
        <v>0</v>
      </c>
      <c r="D32" s="227">
        <f>SUM(D26:D31)</f>
        <v>0</v>
      </c>
      <c r="E32" s="385">
        <f>SUM(C32,D32)</f>
        <v>0</v>
      </c>
      <c r="F32" s="229"/>
    </row>
    <row r="33" spans="1:6" ht="15.75" x14ac:dyDescent="0.25">
      <c r="A33" s="1"/>
      <c r="B33" s="679" t="s">
        <v>43</v>
      </c>
      <c r="C33" s="679"/>
      <c r="D33" s="230"/>
      <c r="E33" s="231"/>
      <c r="F33" s="232"/>
    </row>
    <row r="34" spans="1:6" ht="15.75" x14ac:dyDescent="0.25">
      <c r="A34" s="1"/>
      <c r="B34" s="223" t="s">
        <v>44</v>
      </c>
      <c r="C34" s="257"/>
      <c r="D34" s="258"/>
      <c r="E34" s="224">
        <f t="shared" ref="E34:E39" si="2">C34+D34</f>
        <v>0</v>
      </c>
      <c r="F34" s="256"/>
    </row>
    <row r="35" spans="1:6" ht="15.75" x14ac:dyDescent="0.25">
      <c r="A35" s="1"/>
      <c r="B35" s="223" t="s">
        <v>30</v>
      </c>
      <c r="C35" s="257"/>
      <c r="D35" s="258"/>
      <c r="E35" s="224">
        <f t="shared" si="2"/>
        <v>0</v>
      </c>
      <c r="F35" s="256"/>
    </row>
    <row r="36" spans="1:6" ht="15.75" x14ac:dyDescent="0.25">
      <c r="A36" s="1"/>
      <c r="B36" s="223" t="s">
        <v>31</v>
      </c>
      <c r="C36" s="257"/>
      <c r="D36" s="258"/>
      <c r="E36" s="224">
        <f t="shared" si="2"/>
        <v>0</v>
      </c>
      <c r="F36" s="256"/>
    </row>
    <row r="37" spans="1:6" ht="15.75" x14ac:dyDescent="0.25">
      <c r="A37" s="1"/>
      <c r="B37" s="223" t="s">
        <v>32</v>
      </c>
      <c r="C37" s="257"/>
      <c r="D37" s="258"/>
      <c r="E37" s="224">
        <f t="shared" si="2"/>
        <v>0</v>
      </c>
      <c r="F37" s="256"/>
    </row>
    <row r="38" spans="1:6" ht="15.75" x14ac:dyDescent="0.25">
      <c r="A38" s="1"/>
      <c r="B38" s="223" t="s">
        <v>33</v>
      </c>
      <c r="C38" s="257"/>
      <c r="D38" s="258"/>
      <c r="E38" s="224">
        <f t="shared" si="2"/>
        <v>0</v>
      </c>
      <c r="F38" s="256"/>
    </row>
    <row r="39" spans="1:6" ht="15.75" x14ac:dyDescent="0.25">
      <c r="A39" s="1"/>
      <c r="B39" s="253" t="s">
        <v>255</v>
      </c>
      <c r="C39" s="257"/>
      <c r="D39" s="258"/>
      <c r="E39" s="224">
        <f t="shared" si="2"/>
        <v>0</v>
      </c>
      <c r="F39" s="256"/>
    </row>
    <row r="40" spans="1:6" ht="16.5" collapsed="1" thickBot="1" x14ac:dyDescent="0.3">
      <c r="A40" s="1"/>
      <c r="B40" s="169" t="s">
        <v>34</v>
      </c>
      <c r="C40" s="170">
        <f>SUM(C34:C39)</f>
        <v>0</v>
      </c>
      <c r="D40" s="170">
        <f>SUM(D34:D39)</f>
        <v>0</v>
      </c>
      <c r="E40" s="171">
        <f>SUM(C40,D40)</f>
        <v>0</v>
      </c>
      <c r="F40" s="172"/>
    </row>
    <row r="41" spans="1:6" ht="15.75" x14ac:dyDescent="0.25">
      <c r="A41" s="1"/>
      <c r="B41" s="665" t="s">
        <v>35</v>
      </c>
      <c r="C41" s="666"/>
      <c r="D41" s="177"/>
      <c r="E41" s="178"/>
      <c r="F41" s="179"/>
    </row>
    <row r="42" spans="1:6" ht="15.75" x14ac:dyDescent="0.25">
      <c r="A42" s="1"/>
      <c r="B42" s="233" t="s">
        <v>36</v>
      </c>
      <c r="C42" s="259"/>
      <c r="D42" s="260"/>
      <c r="E42" s="234">
        <f>C42+D42</f>
        <v>0</v>
      </c>
      <c r="F42" s="261"/>
    </row>
    <row r="43" spans="1:6" ht="15.75" x14ac:dyDescent="0.25">
      <c r="A43" s="1"/>
      <c r="B43" s="233" t="s">
        <v>76</v>
      </c>
      <c r="C43" s="259"/>
      <c r="D43" s="260"/>
      <c r="E43" s="234">
        <f>C43+D43</f>
        <v>0</v>
      </c>
      <c r="F43" s="261"/>
    </row>
    <row r="44" spans="1:6" ht="16.5" collapsed="1" thickBot="1" x14ac:dyDescent="0.3">
      <c r="A44" s="1"/>
      <c r="B44" s="168" t="s">
        <v>77</v>
      </c>
      <c r="C44" s="185">
        <f>SUM(C42:C43)</f>
        <v>0</v>
      </c>
      <c r="D44" s="185">
        <f>SUM(D42:D43)</f>
        <v>0</v>
      </c>
      <c r="E44" s="186">
        <f>SUM(C44,D44)</f>
        <v>0</v>
      </c>
      <c r="F44" s="187"/>
    </row>
    <row r="45" spans="1:6" ht="15.75" x14ac:dyDescent="0.25">
      <c r="A45" s="1"/>
      <c r="B45" s="180" t="s">
        <v>73</v>
      </c>
      <c r="C45" s="181"/>
      <c r="D45" s="181"/>
      <c r="E45" s="182"/>
      <c r="F45" s="183"/>
    </row>
    <row r="46" spans="1:6" ht="32.25" thickBot="1" x14ac:dyDescent="0.3">
      <c r="A46" s="1"/>
      <c r="B46" s="173" t="s">
        <v>256</v>
      </c>
      <c r="C46" s="262"/>
      <c r="D46" s="262"/>
      <c r="E46" s="195">
        <f>C46+D46</f>
        <v>0</v>
      </c>
      <c r="F46" s="263"/>
    </row>
    <row r="47" spans="1:6" ht="15.75" x14ac:dyDescent="0.25">
      <c r="A47" s="1"/>
      <c r="B47" s="665" t="s">
        <v>74</v>
      </c>
      <c r="C47" s="666"/>
      <c r="D47" s="177"/>
      <c r="E47" s="178"/>
      <c r="F47" s="179"/>
    </row>
    <row r="48" spans="1:6" ht="31.5" x14ac:dyDescent="0.25">
      <c r="A48" s="1"/>
      <c r="B48" s="264" t="s">
        <v>257</v>
      </c>
      <c r="C48" s="235"/>
      <c r="D48" s="235"/>
      <c r="E48" s="236"/>
      <c r="F48" s="237"/>
    </row>
    <row r="49" spans="1:6" ht="15.75" x14ac:dyDescent="0.25">
      <c r="A49" s="1"/>
      <c r="B49" s="233" t="s">
        <v>78</v>
      </c>
      <c r="C49" s="259"/>
      <c r="D49" s="260"/>
      <c r="E49" s="234">
        <f>C49+D49</f>
        <v>0</v>
      </c>
      <c r="F49" s="261"/>
    </row>
    <row r="50" spans="1:6" ht="15.75" x14ac:dyDescent="0.25">
      <c r="A50" s="1"/>
      <c r="B50" s="233" t="s">
        <v>79</v>
      </c>
      <c r="C50" s="259"/>
      <c r="D50" s="260"/>
      <c r="E50" s="234">
        <f>C50+D50</f>
        <v>0</v>
      </c>
      <c r="F50" s="261"/>
    </row>
    <row r="51" spans="1:6" ht="31.5" x14ac:dyDescent="0.25">
      <c r="A51" s="1"/>
      <c r="B51" s="233" t="s">
        <v>258</v>
      </c>
      <c r="C51" s="259"/>
      <c r="D51" s="260"/>
      <c r="E51" s="234">
        <f>C51+D51</f>
        <v>0</v>
      </c>
      <c r="F51" s="265"/>
    </row>
    <row r="52" spans="1:6" ht="16.5" thickBot="1" x14ac:dyDescent="0.3">
      <c r="A52" s="1"/>
      <c r="B52" s="168" t="s">
        <v>80</v>
      </c>
      <c r="C52" s="188">
        <f>SUM(C49:C51)</f>
        <v>0</v>
      </c>
      <c r="D52" s="188">
        <f>SUM(D49:D51)</f>
        <v>0</v>
      </c>
      <c r="E52" s="189">
        <f>SUM(C52,D52)</f>
        <v>0</v>
      </c>
      <c r="F52" s="187"/>
    </row>
    <row r="53" spans="1:6" ht="15.75" x14ac:dyDescent="0.25">
      <c r="A53" s="1"/>
      <c r="B53" s="669" t="s">
        <v>47</v>
      </c>
      <c r="C53" s="670"/>
      <c r="D53" s="184"/>
      <c r="E53" s="182"/>
      <c r="F53" s="183"/>
    </row>
    <row r="54" spans="1:6" ht="15.75" x14ac:dyDescent="0.25">
      <c r="A54" s="1"/>
      <c r="B54" s="233" t="s">
        <v>48</v>
      </c>
      <c r="C54" s="259"/>
      <c r="D54" s="260"/>
      <c r="E54" s="234">
        <f>C54+D54</f>
        <v>0</v>
      </c>
      <c r="F54" s="261"/>
    </row>
    <row r="55" spans="1:6" ht="15.75" x14ac:dyDescent="0.25">
      <c r="A55" s="1"/>
      <c r="B55" s="233" t="s">
        <v>105</v>
      </c>
      <c r="C55" s="259"/>
      <c r="D55" s="260"/>
      <c r="E55" s="234">
        <f t="shared" ref="E55:E60" si="3">C55+D55</f>
        <v>0</v>
      </c>
      <c r="F55" s="261"/>
    </row>
    <row r="56" spans="1:6" ht="15.75" x14ac:dyDescent="0.25">
      <c r="A56" s="1"/>
      <c r="B56" s="233" t="s">
        <v>106</v>
      </c>
      <c r="C56" s="259"/>
      <c r="D56" s="260"/>
      <c r="E56" s="234">
        <f t="shared" si="3"/>
        <v>0</v>
      </c>
      <c r="F56" s="261"/>
    </row>
    <row r="57" spans="1:6" ht="15.75" x14ac:dyDescent="0.25">
      <c r="A57" s="1"/>
      <c r="B57" s="233" t="s">
        <v>107</v>
      </c>
      <c r="C57" s="259"/>
      <c r="D57" s="260"/>
      <c r="E57" s="234">
        <f t="shared" si="3"/>
        <v>0</v>
      </c>
      <c r="F57" s="261"/>
    </row>
    <row r="58" spans="1:6" ht="15.75" x14ac:dyDescent="0.25">
      <c r="A58" s="1"/>
      <c r="B58" s="233" t="s">
        <v>81</v>
      </c>
      <c r="C58" s="259"/>
      <c r="D58" s="260"/>
      <c r="E58" s="234">
        <f t="shared" si="3"/>
        <v>0</v>
      </c>
      <c r="F58" s="261"/>
    </row>
    <row r="59" spans="1:6" ht="15.75" x14ac:dyDescent="0.25">
      <c r="A59" s="1"/>
      <c r="B59" s="233" t="s">
        <v>82</v>
      </c>
      <c r="C59" s="259"/>
      <c r="D59" s="260"/>
      <c r="E59" s="234">
        <f t="shared" si="3"/>
        <v>0</v>
      </c>
      <c r="F59" s="261"/>
    </row>
    <row r="60" spans="1:6" ht="15.75" x14ac:dyDescent="0.25">
      <c r="A60" s="1"/>
      <c r="B60" s="233" t="s">
        <v>83</v>
      </c>
      <c r="C60" s="259"/>
      <c r="D60" s="260"/>
      <c r="E60" s="234">
        <f t="shared" si="3"/>
        <v>0</v>
      </c>
      <c r="F60" s="261"/>
    </row>
    <row r="61" spans="1:6" ht="16.5" thickBot="1" x14ac:dyDescent="0.3">
      <c r="A61" s="1"/>
      <c r="B61" s="169" t="s">
        <v>84</v>
      </c>
      <c r="C61" s="190">
        <f>SUM(C54:C60)</f>
        <v>0</v>
      </c>
      <c r="D61" s="190">
        <f>SUM(D54:D60)</f>
        <v>0</v>
      </c>
      <c r="E61" s="191">
        <f>SUM(C61,D61)</f>
        <v>0</v>
      </c>
      <c r="F61" s="192"/>
    </row>
    <row r="62" spans="1:6" ht="15.75" x14ac:dyDescent="0.25">
      <c r="A62" s="1"/>
      <c r="B62" s="665" t="s">
        <v>85</v>
      </c>
      <c r="C62" s="666"/>
      <c r="D62" s="177"/>
      <c r="E62" s="178"/>
      <c r="F62" s="179"/>
    </row>
    <row r="63" spans="1:6" ht="15.75" x14ac:dyDescent="0.25">
      <c r="A63" s="1"/>
      <c r="B63" s="233" t="s">
        <v>49</v>
      </c>
      <c r="C63" s="259"/>
      <c r="D63" s="260"/>
      <c r="E63" s="234">
        <f>C63+D63</f>
        <v>0</v>
      </c>
      <c r="F63" s="261"/>
    </row>
    <row r="64" spans="1:6" ht="31.5" x14ac:dyDescent="0.25">
      <c r="A64" s="1"/>
      <c r="B64" s="233" t="s">
        <v>259</v>
      </c>
      <c r="C64" s="259"/>
      <c r="D64" s="260"/>
      <c r="E64" s="234">
        <f>C64+D64</f>
        <v>0</v>
      </c>
      <c r="F64" s="261"/>
    </row>
    <row r="65" spans="1:6" ht="15.75" x14ac:dyDescent="0.25">
      <c r="A65" s="1"/>
      <c r="B65" s="233" t="s">
        <v>50</v>
      </c>
      <c r="C65" s="259"/>
      <c r="D65" s="260"/>
      <c r="E65" s="234">
        <f>C65+D65</f>
        <v>0</v>
      </c>
      <c r="F65" s="261"/>
    </row>
    <row r="66" spans="1:6" ht="16.5" thickBot="1" x14ac:dyDescent="0.3">
      <c r="A66" s="1"/>
      <c r="B66" s="168" t="s">
        <v>51</v>
      </c>
      <c r="C66" s="185">
        <f>SUM(C63:C65)</f>
        <v>0</v>
      </c>
      <c r="D66" s="185">
        <f>SUM(D63:D65)</f>
        <v>0</v>
      </c>
      <c r="E66" s="186">
        <f>SUM(C66,D66)</f>
        <v>0</v>
      </c>
      <c r="F66" s="187"/>
    </row>
    <row r="67" spans="1:6" ht="15.75" x14ac:dyDescent="0.25">
      <c r="A67" s="1"/>
      <c r="B67" s="669" t="s">
        <v>7</v>
      </c>
      <c r="C67" s="670"/>
      <c r="D67" s="184"/>
      <c r="E67" s="182"/>
      <c r="F67" s="183"/>
    </row>
    <row r="68" spans="1:6" ht="15.75" x14ac:dyDescent="0.25">
      <c r="A68" s="1"/>
      <c r="B68" s="233" t="s">
        <v>8</v>
      </c>
      <c r="C68" s="259"/>
      <c r="D68" s="260"/>
      <c r="E68" s="234">
        <f>C68+D68</f>
        <v>0</v>
      </c>
      <c r="F68" s="261"/>
    </row>
    <row r="69" spans="1:6" ht="15.75" x14ac:dyDescent="0.25">
      <c r="A69" s="1"/>
      <c r="B69" s="233" t="s">
        <v>9</v>
      </c>
      <c r="C69" s="259"/>
      <c r="D69" s="260"/>
      <c r="E69" s="234">
        <f>C69+D69</f>
        <v>0</v>
      </c>
      <c r="F69" s="261"/>
    </row>
    <row r="70" spans="1:6" ht="15.75" x14ac:dyDescent="0.25">
      <c r="A70" s="1"/>
      <c r="B70" s="233" t="s">
        <v>10</v>
      </c>
      <c r="C70" s="259"/>
      <c r="D70" s="260"/>
      <c r="E70" s="234">
        <f>C70+D70</f>
        <v>0</v>
      </c>
      <c r="F70" s="261"/>
    </row>
    <row r="71" spans="1:6" ht="16.5" thickBot="1" x14ac:dyDescent="0.3">
      <c r="A71" s="1"/>
      <c r="B71" s="169" t="s">
        <v>11</v>
      </c>
      <c r="C71" s="190">
        <f>SUM(C68:C70)</f>
        <v>0</v>
      </c>
      <c r="D71" s="190">
        <f>SUM(D68:D70)</f>
        <v>0</v>
      </c>
      <c r="E71" s="191">
        <f>SUM(C71,D71)</f>
        <v>0</v>
      </c>
      <c r="F71" s="192"/>
    </row>
    <row r="72" spans="1:6" ht="15.75" x14ac:dyDescent="0.25">
      <c r="A72" s="1"/>
      <c r="B72" s="665" t="s">
        <v>12</v>
      </c>
      <c r="C72" s="666"/>
      <c r="D72" s="177"/>
      <c r="E72" s="178"/>
      <c r="F72" s="179"/>
    </row>
    <row r="73" spans="1:6" ht="15.75" x14ac:dyDescent="0.25">
      <c r="A73" s="1"/>
      <c r="B73" s="233" t="s">
        <v>13</v>
      </c>
      <c r="C73" s="259"/>
      <c r="D73" s="260"/>
      <c r="E73" s="234">
        <f>C73+D73</f>
        <v>0</v>
      </c>
      <c r="F73" s="261"/>
    </row>
    <row r="74" spans="1:6" ht="15.75" x14ac:dyDescent="0.25">
      <c r="A74" s="1"/>
      <c r="B74" s="233" t="s">
        <v>14</v>
      </c>
      <c r="C74" s="259"/>
      <c r="D74" s="260"/>
      <c r="E74" s="234">
        <f>C74+D74</f>
        <v>0</v>
      </c>
      <c r="F74" s="261"/>
    </row>
    <row r="75" spans="1:6" ht="15.75" x14ac:dyDescent="0.25">
      <c r="A75" s="1"/>
      <c r="B75" s="233" t="s">
        <v>15</v>
      </c>
      <c r="C75" s="259"/>
      <c r="D75" s="260"/>
      <c r="E75" s="234">
        <f>C75+D75</f>
        <v>0</v>
      </c>
      <c r="F75" s="261"/>
    </row>
    <row r="76" spans="1:6" ht="16.5" thickBot="1" x14ac:dyDescent="0.3">
      <c r="A76" s="1"/>
      <c r="B76" s="168" t="s">
        <v>16</v>
      </c>
      <c r="C76" s="185">
        <f>SUM(C73:C75)</f>
        <v>0</v>
      </c>
      <c r="D76" s="185">
        <f>SUM(D73:D75)</f>
        <v>0</v>
      </c>
      <c r="E76" s="186">
        <f>SUM(C76,D76)</f>
        <v>0</v>
      </c>
      <c r="F76" s="187"/>
    </row>
    <row r="77" spans="1:6" ht="15.75" x14ac:dyDescent="0.25">
      <c r="A77" s="1"/>
      <c r="B77" s="669" t="s">
        <v>75</v>
      </c>
      <c r="C77" s="670"/>
      <c r="D77" s="184"/>
      <c r="E77" s="182"/>
      <c r="F77" s="183"/>
    </row>
    <row r="78" spans="1:6" ht="15.75" x14ac:dyDescent="0.25">
      <c r="A78" s="1"/>
      <c r="B78" s="233" t="s">
        <v>98</v>
      </c>
      <c r="C78" s="259"/>
      <c r="D78" s="260"/>
      <c r="E78" s="234">
        <f t="shared" ref="E78:E84" si="4">C78+D78</f>
        <v>0</v>
      </c>
      <c r="F78" s="261"/>
    </row>
    <row r="79" spans="1:6" ht="15.75" x14ac:dyDescent="0.25">
      <c r="A79" s="1"/>
      <c r="B79" s="233" t="s">
        <v>99</v>
      </c>
      <c r="C79" s="259"/>
      <c r="D79" s="260"/>
      <c r="E79" s="234">
        <f t="shared" si="4"/>
        <v>0</v>
      </c>
      <c r="F79" s="261"/>
    </row>
    <row r="80" spans="1:6" ht="15.75" x14ac:dyDescent="0.25">
      <c r="A80" s="1"/>
      <c r="B80" s="233" t="s">
        <v>100</v>
      </c>
      <c r="C80" s="259"/>
      <c r="D80" s="260"/>
      <c r="E80" s="234">
        <f t="shared" si="4"/>
        <v>0</v>
      </c>
      <c r="F80" s="261"/>
    </row>
    <row r="81" spans="1:6" ht="15.75" x14ac:dyDescent="0.25">
      <c r="A81" s="1"/>
      <c r="B81" s="233" t="s">
        <v>101</v>
      </c>
      <c r="C81" s="259"/>
      <c r="D81" s="260"/>
      <c r="E81" s="234">
        <f t="shared" si="4"/>
        <v>0</v>
      </c>
      <c r="F81" s="261"/>
    </row>
    <row r="82" spans="1:6" ht="15.75" x14ac:dyDescent="0.25">
      <c r="A82" s="1"/>
      <c r="B82" s="233" t="s">
        <v>102</v>
      </c>
      <c r="C82" s="259"/>
      <c r="D82" s="260"/>
      <c r="E82" s="234">
        <f t="shared" si="4"/>
        <v>0</v>
      </c>
      <c r="F82" s="261"/>
    </row>
    <row r="83" spans="1:6" ht="15.75" x14ac:dyDescent="0.25">
      <c r="A83" s="1"/>
      <c r="B83" s="233" t="s">
        <v>103</v>
      </c>
      <c r="C83" s="259"/>
      <c r="D83" s="260"/>
      <c r="E83" s="234">
        <f t="shared" si="4"/>
        <v>0</v>
      </c>
      <c r="F83" s="261"/>
    </row>
    <row r="84" spans="1:6" ht="15.75" x14ac:dyDescent="0.25">
      <c r="A84" s="1"/>
      <c r="B84" s="233" t="s">
        <v>104</v>
      </c>
      <c r="C84" s="259"/>
      <c r="D84" s="260"/>
      <c r="E84" s="234">
        <f t="shared" si="4"/>
        <v>0</v>
      </c>
      <c r="F84" s="261"/>
    </row>
    <row r="85" spans="1:6" ht="16.5" thickBot="1" x14ac:dyDescent="0.3">
      <c r="A85" s="1"/>
      <c r="B85" s="196" t="s">
        <v>110</v>
      </c>
      <c r="C85" s="193">
        <f>SUM(C78:C84)</f>
        <v>0</v>
      </c>
      <c r="D85" s="193">
        <f>SUM(D78:D84)</f>
        <v>0</v>
      </c>
      <c r="E85" s="185">
        <f>SUM(C85,D85)</f>
        <v>0</v>
      </c>
      <c r="F85" s="192"/>
    </row>
    <row r="86" spans="1:6" ht="15.75" x14ac:dyDescent="0.25">
      <c r="A86" s="1"/>
      <c r="B86" s="665" t="s">
        <v>17</v>
      </c>
      <c r="C86" s="666"/>
      <c r="D86" s="177"/>
      <c r="E86" s="178"/>
      <c r="F86" s="179"/>
    </row>
    <row r="87" spans="1:6" ht="15.75" x14ac:dyDescent="0.25">
      <c r="A87" s="1"/>
      <c r="B87" s="238" t="s">
        <v>19</v>
      </c>
      <c r="C87" s="259"/>
      <c r="D87" s="260"/>
      <c r="E87" s="234">
        <f>C87+D87</f>
        <v>0</v>
      </c>
      <c r="F87" s="261"/>
    </row>
    <row r="88" spans="1:6" ht="15.75" x14ac:dyDescent="0.25">
      <c r="A88" s="1"/>
      <c r="B88" s="266" t="s">
        <v>260</v>
      </c>
      <c r="C88" s="259"/>
      <c r="D88" s="260"/>
      <c r="E88" s="234">
        <f>C88+D88</f>
        <v>0</v>
      </c>
      <c r="F88" s="261"/>
    </row>
    <row r="89" spans="1:6" ht="16.5" thickBot="1" x14ac:dyDescent="0.3">
      <c r="A89" s="1"/>
      <c r="B89" s="197" t="s">
        <v>20</v>
      </c>
      <c r="C89" s="188">
        <f>SUM(C87:C88)</f>
        <v>0</v>
      </c>
      <c r="D89" s="188">
        <f>SUM(D87:D88)</f>
        <v>0</v>
      </c>
      <c r="E89" s="190">
        <f>SUM(C89,D89)</f>
        <v>0</v>
      </c>
      <c r="F89" s="187"/>
    </row>
    <row r="90" spans="1:6" ht="15.75" x14ac:dyDescent="0.25">
      <c r="A90" s="1"/>
      <c r="B90" s="669" t="s">
        <v>21</v>
      </c>
      <c r="C90" s="670"/>
      <c r="D90" s="184"/>
      <c r="E90" s="182"/>
      <c r="F90" s="183"/>
    </row>
    <row r="91" spans="1:6" ht="15.75" x14ac:dyDescent="0.25">
      <c r="A91" s="1"/>
      <c r="B91" s="238" t="s">
        <v>270</v>
      </c>
      <c r="C91" s="259"/>
      <c r="D91" s="260"/>
      <c r="E91" s="234">
        <f>SUM(C91:D91)</f>
        <v>0</v>
      </c>
      <c r="F91" s="261"/>
    </row>
    <row r="92" spans="1:6" ht="15.75" x14ac:dyDescent="0.25">
      <c r="A92" s="1"/>
      <c r="B92" s="238" t="s">
        <v>261</v>
      </c>
      <c r="C92" s="259"/>
      <c r="D92" s="260"/>
      <c r="E92" s="234">
        <f>SUM(C92:D92)</f>
        <v>0</v>
      </c>
      <c r="F92" s="261"/>
    </row>
    <row r="93" spans="1:6" ht="15.75" x14ac:dyDescent="0.25">
      <c r="A93" s="1"/>
      <c r="B93" s="266" t="s">
        <v>262</v>
      </c>
      <c r="C93" s="259"/>
      <c r="D93" s="260"/>
      <c r="E93" s="234">
        <f>SUM(C93:D93)</f>
        <v>0</v>
      </c>
      <c r="F93" s="261"/>
    </row>
    <row r="94" spans="1:6" ht="32.25" thickBot="1" x14ac:dyDescent="0.3">
      <c r="A94" s="1"/>
      <c r="B94" s="198" t="s">
        <v>149</v>
      </c>
      <c r="C94" s="193">
        <f>SUM(C91:C93)</f>
        <v>0</v>
      </c>
      <c r="D94" s="193">
        <f>SUM(D91:D93)</f>
        <v>0</v>
      </c>
      <c r="E94" s="185">
        <f>SUM(C94,D94)</f>
        <v>0</v>
      </c>
      <c r="F94" s="192"/>
    </row>
    <row r="95" spans="1:6" ht="15.75" x14ac:dyDescent="0.25">
      <c r="A95" s="1"/>
      <c r="B95" s="671" t="s">
        <v>150</v>
      </c>
      <c r="C95" s="672"/>
      <c r="D95" s="199"/>
      <c r="E95" s="178"/>
      <c r="F95" s="179"/>
    </row>
    <row r="96" spans="1:6" ht="15.75" x14ac:dyDescent="0.25">
      <c r="A96" s="1"/>
      <c r="B96" s="238" t="s">
        <v>22</v>
      </c>
      <c r="C96" s="259"/>
      <c r="D96" s="260"/>
      <c r="E96" s="234">
        <f>SUM(C96:D96)</f>
        <v>0</v>
      </c>
      <c r="F96" s="261"/>
    </row>
    <row r="97" spans="1:6" ht="15.75" x14ac:dyDescent="0.25">
      <c r="A97" s="1"/>
      <c r="B97" s="238" t="s">
        <v>64</v>
      </c>
      <c r="C97" s="259"/>
      <c r="D97" s="260"/>
      <c r="E97" s="234">
        <f>SUM(C97:D97)</f>
        <v>0</v>
      </c>
      <c r="F97" s="261"/>
    </row>
    <row r="98" spans="1:6" ht="16.5" thickBot="1" x14ac:dyDescent="0.3">
      <c r="A98" s="1"/>
      <c r="B98" s="197" t="s">
        <v>65</v>
      </c>
      <c r="C98" s="188">
        <f>SUM(C96:C97)</f>
        <v>0</v>
      </c>
      <c r="D98" s="188">
        <f>SUM(D96:D97)</f>
        <v>0</v>
      </c>
      <c r="E98" s="190">
        <f>SUM(C98,D98)</f>
        <v>0</v>
      </c>
      <c r="F98" s="187"/>
    </row>
    <row r="99" spans="1:6" ht="16.5" thickBot="1" x14ac:dyDescent="0.3">
      <c r="A99" s="1"/>
      <c r="B99" s="174" t="s">
        <v>66</v>
      </c>
      <c r="C99" s="267"/>
      <c r="D99" s="268"/>
      <c r="E99" s="195">
        <f>SUM(C99:D99)</f>
        <v>0</v>
      </c>
      <c r="F99" s="270"/>
    </row>
    <row r="100" spans="1:6" ht="16.5" thickBot="1" x14ac:dyDescent="0.3">
      <c r="A100" s="1"/>
      <c r="B100" s="175" t="s">
        <v>263</v>
      </c>
      <c r="C100" s="269"/>
      <c r="D100" s="262"/>
      <c r="E100" s="200">
        <f>SUM(C100:D100)</f>
        <v>0</v>
      </c>
      <c r="F100" s="263"/>
    </row>
    <row r="101" spans="1:6" ht="16.5" thickBot="1" x14ac:dyDescent="0.3">
      <c r="A101" s="1"/>
      <c r="B101" s="175" t="s">
        <v>67</v>
      </c>
      <c r="C101" s="269"/>
      <c r="D101" s="262"/>
      <c r="E101" s="200">
        <f>SUM(C101:D101)</f>
        <v>0</v>
      </c>
      <c r="F101" s="263"/>
    </row>
    <row r="102" spans="1:6" ht="16.5" thickBot="1" x14ac:dyDescent="0.3">
      <c r="A102" s="1"/>
      <c r="B102" s="175" t="s">
        <v>151</v>
      </c>
      <c r="C102" s="269"/>
      <c r="D102" s="262"/>
      <c r="E102" s="200">
        <f>SUM(C102:D102)</f>
        <v>0</v>
      </c>
      <c r="F102" s="263"/>
    </row>
    <row r="103" spans="1:6" ht="15.75" x14ac:dyDescent="0.25">
      <c r="A103" s="1"/>
      <c r="B103" s="665" t="s">
        <v>90</v>
      </c>
      <c r="C103" s="666"/>
      <c r="D103" s="177"/>
      <c r="E103" s="182"/>
      <c r="F103" s="179"/>
    </row>
    <row r="104" spans="1:6" ht="15.75" x14ac:dyDescent="0.25">
      <c r="A104" s="1"/>
      <c r="B104" s="233" t="s">
        <v>152</v>
      </c>
      <c r="C104" s="259"/>
      <c r="D104" s="260"/>
      <c r="E104" s="234">
        <f>SUM(C104:D104)</f>
        <v>0</v>
      </c>
      <c r="F104" s="261"/>
    </row>
    <row r="105" spans="1:6" ht="15.75" x14ac:dyDescent="0.25">
      <c r="A105" s="1"/>
      <c r="B105" s="233" t="s">
        <v>52</v>
      </c>
      <c r="C105" s="259"/>
      <c r="D105" s="260"/>
      <c r="E105" s="234">
        <f>SUM(C105:D105)</f>
        <v>0</v>
      </c>
      <c r="F105" s="261"/>
    </row>
    <row r="106" spans="1:6" ht="15.75" x14ac:dyDescent="0.25">
      <c r="A106" s="1"/>
      <c r="B106" s="233" t="s">
        <v>53</v>
      </c>
      <c r="C106" s="259"/>
      <c r="D106" s="260"/>
      <c r="E106" s="234">
        <f>SUM(C106:D106)</f>
        <v>0</v>
      </c>
      <c r="F106" s="261"/>
    </row>
    <row r="107" spans="1:6" ht="15.75" x14ac:dyDescent="0.25">
      <c r="A107" s="1"/>
      <c r="B107" s="233" t="s">
        <v>54</v>
      </c>
      <c r="C107" s="259"/>
      <c r="D107" s="260"/>
      <c r="E107" s="234">
        <f>SUM(C107:D107)</f>
        <v>0</v>
      </c>
      <c r="F107" s="261"/>
    </row>
    <row r="108" spans="1:6" ht="16.5" thickBot="1" x14ac:dyDescent="0.3">
      <c r="A108" s="1"/>
      <c r="B108" s="201" t="s">
        <v>55</v>
      </c>
      <c r="C108" s="188">
        <f>SUM(C104:C107)</f>
        <v>0</v>
      </c>
      <c r="D108" s="188">
        <f>SUM(D104:D107)</f>
        <v>0</v>
      </c>
      <c r="E108" s="185">
        <f>SUM(C108,D108)</f>
        <v>0</v>
      </c>
      <c r="F108" s="187"/>
    </row>
    <row r="109" spans="1:6" ht="15.75" x14ac:dyDescent="0.25">
      <c r="A109" s="1"/>
      <c r="B109" s="202" t="s">
        <v>56</v>
      </c>
      <c r="C109" s="203"/>
      <c r="D109" s="204"/>
      <c r="E109" s="203"/>
      <c r="F109" s="183"/>
    </row>
    <row r="110" spans="1:6" ht="15.75" x14ac:dyDescent="0.25">
      <c r="A110" s="1"/>
      <c r="B110" s="233" t="s">
        <v>57</v>
      </c>
      <c r="C110" s="259"/>
      <c r="D110" s="260"/>
      <c r="E110" s="239">
        <f t="shared" ref="E110:E115" si="5">SUM(C110:D110)</f>
        <v>0</v>
      </c>
      <c r="F110" s="261"/>
    </row>
    <row r="111" spans="1:6" ht="15.75" x14ac:dyDescent="0.25">
      <c r="A111" s="1"/>
      <c r="B111" s="233" t="s">
        <v>58</v>
      </c>
      <c r="C111" s="259"/>
      <c r="D111" s="260"/>
      <c r="E111" s="239">
        <f t="shared" si="5"/>
        <v>0</v>
      </c>
      <c r="F111" s="261"/>
    </row>
    <row r="112" spans="1:6" ht="15.75" x14ac:dyDescent="0.25">
      <c r="A112" s="1"/>
      <c r="B112" s="233" t="s">
        <v>59</v>
      </c>
      <c r="C112" s="259"/>
      <c r="D112" s="260"/>
      <c r="E112" s="239">
        <f t="shared" si="5"/>
        <v>0</v>
      </c>
      <c r="F112" s="261"/>
    </row>
    <row r="113" spans="1:6" ht="15.75" x14ac:dyDescent="0.25">
      <c r="A113" s="1"/>
      <c r="B113" s="233" t="s">
        <v>60</v>
      </c>
      <c r="C113" s="259"/>
      <c r="D113" s="260"/>
      <c r="E113" s="239">
        <f t="shared" si="5"/>
        <v>0</v>
      </c>
      <c r="F113" s="261"/>
    </row>
    <row r="114" spans="1:6" ht="15.75" x14ac:dyDescent="0.25">
      <c r="A114" s="1"/>
      <c r="B114" s="233" t="s">
        <v>61</v>
      </c>
      <c r="C114" s="259"/>
      <c r="D114" s="260"/>
      <c r="E114" s="239">
        <f t="shared" si="5"/>
        <v>0</v>
      </c>
      <c r="F114" s="261"/>
    </row>
    <row r="115" spans="1:6" ht="15.75" x14ac:dyDescent="0.25">
      <c r="A115" s="1"/>
      <c r="B115" s="233" t="s">
        <v>62</v>
      </c>
      <c r="C115" s="259"/>
      <c r="D115" s="260"/>
      <c r="E115" s="239">
        <f t="shared" si="5"/>
        <v>0</v>
      </c>
      <c r="F115" s="261"/>
    </row>
    <row r="116" spans="1:6" ht="16.5" thickBot="1" x14ac:dyDescent="0.3">
      <c r="A116" s="1"/>
      <c r="B116" s="196" t="s">
        <v>63</v>
      </c>
      <c r="C116" s="193">
        <f>SUM(C110:C115)</f>
        <v>0</v>
      </c>
      <c r="D116" s="193">
        <f>SUM(D110:D115)</f>
        <v>0</v>
      </c>
      <c r="E116" s="190">
        <f>SUM(C116,D116)</f>
        <v>0</v>
      </c>
      <c r="F116" s="192"/>
    </row>
    <row r="117" spans="1:6" ht="15.75" x14ac:dyDescent="0.25">
      <c r="A117" s="1"/>
      <c r="B117" s="201" t="s">
        <v>23</v>
      </c>
      <c r="C117" s="205"/>
      <c r="D117" s="177"/>
      <c r="E117" s="205"/>
      <c r="F117" s="179"/>
    </row>
    <row r="118" spans="1:6" ht="15.75" x14ac:dyDescent="0.25">
      <c r="A118" s="1"/>
      <c r="B118" s="238" t="s">
        <v>24</v>
      </c>
      <c r="C118" s="271"/>
      <c r="D118" s="272"/>
      <c r="E118" s="239">
        <f t="shared" ref="E118:E123" si="6">SUM(C118:D118)</f>
        <v>0</v>
      </c>
      <c r="F118" s="261"/>
    </row>
    <row r="119" spans="1:6" ht="15.75" x14ac:dyDescent="0.25">
      <c r="A119" s="1"/>
      <c r="B119" s="238" t="s">
        <v>25</v>
      </c>
      <c r="C119" s="271"/>
      <c r="D119" s="272"/>
      <c r="E119" s="239">
        <f t="shared" si="6"/>
        <v>0</v>
      </c>
      <c r="F119" s="261"/>
    </row>
    <row r="120" spans="1:6" ht="15.75" x14ac:dyDescent="0.25">
      <c r="A120" s="1"/>
      <c r="B120" s="238" t="s">
        <v>26</v>
      </c>
      <c r="C120" s="271"/>
      <c r="D120" s="272"/>
      <c r="E120" s="239">
        <f t="shared" si="6"/>
        <v>0</v>
      </c>
      <c r="F120" s="261"/>
    </row>
    <row r="121" spans="1:6" ht="15.75" x14ac:dyDescent="0.25">
      <c r="A121" s="1"/>
      <c r="B121" s="238" t="s">
        <v>264</v>
      </c>
      <c r="C121" s="271"/>
      <c r="D121" s="272"/>
      <c r="E121" s="239">
        <f t="shared" si="6"/>
        <v>0</v>
      </c>
      <c r="F121" s="261"/>
    </row>
    <row r="122" spans="1:6" ht="15.75" x14ac:dyDescent="0.25">
      <c r="A122" s="1"/>
      <c r="B122" s="238" t="s">
        <v>27</v>
      </c>
      <c r="C122" s="271"/>
      <c r="D122" s="272"/>
      <c r="E122" s="239">
        <f t="shared" si="6"/>
        <v>0</v>
      </c>
      <c r="F122" s="261"/>
    </row>
    <row r="123" spans="1:6" ht="15.75" x14ac:dyDescent="0.25">
      <c r="A123" s="1"/>
      <c r="B123" s="238" t="s">
        <v>28</v>
      </c>
      <c r="C123" s="271"/>
      <c r="D123" s="272"/>
      <c r="E123" s="239">
        <f t="shared" si="6"/>
        <v>0</v>
      </c>
      <c r="F123" s="261"/>
    </row>
    <row r="124" spans="1:6" ht="15.75" x14ac:dyDescent="0.25">
      <c r="A124" s="1"/>
      <c r="B124" s="238" t="s">
        <v>265</v>
      </c>
      <c r="C124" s="271"/>
      <c r="D124" s="272"/>
      <c r="E124" s="239">
        <f t="shared" ref="E124" si="7">C126+D126</f>
        <v>0</v>
      </c>
      <c r="F124" s="261"/>
    </row>
    <row r="125" spans="1:6" ht="15.75" x14ac:dyDescent="0.25">
      <c r="A125" s="1"/>
      <c r="B125" s="238" t="s">
        <v>266</v>
      </c>
      <c r="C125" s="271"/>
      <c r="D125" s="272"/>
      <c r="E125" s="239">
        <f>SUM(C125:D125)</f>
        <v>0</v>
      </c>
      <c r="F125" s="261"/>
    </row>
    <row r="126" spans="1:6" ht="31.5" x14ac:dyDescent="0.25">
      <c r="A126" s="1"/>
      <c r="B126" s="240" t="s">
        <v>29</v>
      </c>
      <c r="C126" s="271"/>
      <c r="D126" s="272"/>
      <c r="E126" s="239">
        <f>SUM(C126:D126)</f>
        <v>0</v>
      </c>
      <c r="F126" s="261"/>
    </row>
    <row r="127" spans="1:6" ht="15.75" x14ac:dyDescent="0.25">
      <c r="A127" s="1"/>
      <c r="B127" s="240" t="s">
        <v>267</v>
      </c>
      <c r="C127" s="271"/>
      <c r="D127" s="272"/>
      <c r="E127" s="239">
        <f>SUM(C127:D127)</f>
        <v>0</v>
      </c>
      <c r="F127" s="261"/>
    </row>
    <row r="128" spans="1:6" ht="15.75" x14ac:dyDescent="0.25">
      <c r="A128" s="1"/>
      <c r="B128" s="238" t="s">
        <v>268</v>
      </c>
      <c r="C128" s="271"/>
      <c r="D128" s="272"/>
      <c r="E128" s="239">
        <f>SUM(C128:D128)</f>
        <v>0</v>
      </c>
      <c r="F128" s="261"/>
    </row>
    <row r="129" spans="1:6" ht="16.5" thickBot="1" x14ac:dyDescent="0.3">
      <c r="A129" s="1"/>
      <c r="B129" s="197" t="s">
        <v>86</v>
      </c>
      <c r="C129" s="195">
        <f>SUM(C118:C128)</f>
        <v>0</v>
      </c>
      <c r="D129" s="195">
        <f>SUM(D118:D128)</f>
        <v>0</v>
      </c>
      <c r="E129" s="206">
        <f>SUM(C129,D129)</f>
        <v>0</v>
      </c>
      <c r="F129" s="187"/>
    </row>
    <row r="130" spans="1:6" ht="16.5" thickBot="1" x14ac:dyDescent="0.3">
      <c r="A130" s="1"/>
      <c r="B130" s="209" t="s">
        <v>87</v>
      </c>
      <c r="C130" s="200">
        <f>SUM(C24,C32,C40,C44,C46,C52,C61,C66,C71,C76,C85,C89,C94,C98,C99,C100,C101,C102,C108,C116,C129)</f>
        <v>0</v>
      </c>
      <c r="D130" s="200">
        <f>SUM(D24,D32,D40,D44,D46,D52,D61,D66,D71,D76,D85,D89,D94,D98,D99,D100,D101,D102,D108,D116,D129)</f>
        <v>0</v>
      </c>
      <c r="E130" s="207">
        <f>SUM(C130,D130)</f>
        <v>0</v>
      </c>
      <c r="F130" s="208"/>
    </row>
    <row r="131" spans="1:6" ht="16.5" thickBot="1" x14ac:dyDescent="0.3">
      <c r="A131" s="1"/>
      <c r="B131" s="176" t="s">
        <v>108</v>
      </c>
      <c r="C131" s="274"/>
      <c r="D131" s="275"/>
      <c r="E131" s="273">
        <f>SUM(C131,D131)</f>
        <v>0</v>
      </c>
      <c r="F131" s="276"/>
    </row>
    <row r="132" spans="1:6" ht="16.5" thickBot="1" x14ac:dyDescent="0.3">
      <c r="A132" s="1"/>
      <c r="B132" s="211" t="s">
        <v>109</v>
      </c>
      <c r="C132" s="210">
        <f>SUM(C130:C131)</f>
        <v>0</v>
      </c>
      <c r="D132" s="210">
        <f>SUM(D130:D131)</f>
        <v>0</v>
      </c>
      <c r="E132" s="206">
        <f>SUM(C132,D132)</f>
        <v>0</v>
      </c>
      <c r="F132" s="192"/>
    </row>
    <row r="133" spans="1:6" ht="15.75" thickBot="1" x14ac:dyDescent="0.3">
      <c r="D133" s="7"/>
    </row>
    <row r="134" spans="1:6" ht="19.5" thickBot="1" x14ac:dyDescent="0.35">
      <c r="A134" s="212" t="s">
        <v>153</v>
      </c>
      <c r="B134" s="673" t="s">
        <v>269</v>
      </c>
      <c r="C134" s="674"/>
      <c r="D134" s="8"/>
    </row>
    <row r="135" spans="1:6" ht="15.75" thickBot="1" x14ac:dyDescent="0.3">
      <c r="A135" s="9"/>
      <c r="B135" s="10"/>
      <c r="C135" s="8"/>
      <c r="D135" s="8"/>
    </row>
    <row r="136" spans="1:6" ht="16.5" thickBot="1" x14ac:dyDescent="0.3">
      <c r="A136" s="213" t="s">
        <v>154</v>
      </c>
      <c r="B136" s="667" t="s">
        <v>155</v>
      </c>
      <c r="C136" s="675"/>
      <c r="D136" s="11"/>
    </row>
    <row r="137" spans="1:6" ht="15.75" thickBot="1" x14ac:dyDescent="0.3">
      <c r="A137" s="7"/>
      <c r="B137" s="7"/>
      <c r="C137" s="7"/>
      <c r="D137" s="7"/>
    </row>
    <row r="138" spans="1:6" ht="15.75" x14ac:dyDescent="0.25">
      <c r="A138" s="214" t="s">
        <v>156</v>
      </c>
      <c r="B138" s="232" t="s">
        <v>157</v>
      </c>
      <c r="C138" s="241">
        <f>C19</f>
        <v>0</v>
      </c>
      <c r="D138" s="12"/>
    </row>
    <row r="139" spans="1:6" ht="15.75" x14ac:dyDescent="0.25">
      <c r="A139" s="215" t="s">
        <v>158</v>
      </c>
      <c r="B139" s="232" t="s">
        <v>159</v>
      </c>
      <c r="C139" s="241">
        <f>C132</f>
        <v>0</v>
      </c>
      <c r="D139" s="12"/>
    </row>
    <row r="140" spans="1:6" ht="15.75" x14ac:dyDescent="0.25">
      <c r="A140" s="215" t="s">
        <v>160</v>
      </c>
      <c r="B140" s="242" t="s">
        <v>161</v>
      </c>
      <c r="C140" s="241">
        <f>D4</f>
        <v>0</v>
      </c>
      <c r="D140" s="12"/>
    </row>
    <row r="141" spans="1:6" ht="15.75" x14ac:dyDescent="0.25">
      <c r="A141" s="215" t="s">
        <v>162</v>
      </c>
      <c r="B141" s="242" t="s">
        <v>163</v>
      </c>
      <c r="C141" s="241">
        <f>F4</f>
        <v>0</v>
      </c>
      <c r="D141" s="12"/>
    </row>
    <row r="142" spans="1:6" ht="15.75" x14ac:dyDescent="0.25">
      <c r="A142" s="215" t="s">
        <v>164</v>
      </c>
      <c r="B142" s="243" t="s">
        <v>165</v>
      </c>
      <c r="C142" s="244">
        <f>C140-C138</f>
        <v>0</v>
      </c>
      <c r="D142" s="6"/>
    </row>
    <row r="143" spans="1:6" s="124" customFormat="1" ht="15.75" x14ac:dyDescent="0.25">
      <c r="A143" s="216"/>
      <c r="B143" s="245" t="s">
        <v>166</v>
      </c>
      <c r="C143" s="225"/>
      <c r="D143" s="217"/>
    </row>
    <row r="144" spans="1:6" s="124" customFormat="1" ht="15.75" x14ac:dyDescent="0.25">
      <c r="A144" s="216"/>
      <c r="B144" s="245" t="s">
        <v>167</v>
      </c>
      <c r="C144" s="225"/>
      <c r="D144" s="217"/>
    </row>
    <row r="145" spans="1:6" s="124" customFormat="1" ht="15.75" x14ac:dyDescent="0.25">
      <c r="A145" s="215" t="s">
        <v>168</v>
      </c>
      <c r="B145" s="242" t="s">
        <v>169</v>
      </c>
      <c r="C145" s="244">
        <f>-SUMIF(C142:C142,"&lt;0",C142:C142)</f>
        <v>0</v>
      </c>
      <c r="D145" s="218"/>
    </row>
    <row r="146" spans="1:6" s="124" customFormat="1" ht="15.75" x14ac:dyDescent="0.25">
      <c r="A146" s="215"/>
      <c r="B146" s="242" t="s">
        <v>170</v>
      </c>
      <c r="C146" s="244">
        <f>SUMIF(C139:C139,C142&lt;=0)</f>
        <v>0</v>
      </c>
      <c r="D146" s="218"/>
    </row>
    <row r="147" spans="1:6" s="124" customFormat="1" ht="15.75" x14ac:dyDescent="0.25">
      <c r="A147" s="215"/>
      <c r="B147" s="242" t="s">
        <v>171</v>
      </c>
      <c r="C147" s="277">
        <f>SUM(C145:C146)</f>
        <v>0</v>
      </c>
      <c r="D147" s="218"/>
      <c r="E147" s="114"/>
      <c r="F147" s="114"/>
    </row>
    <row r="148" spans="1:6" s="124" customFormat="1" ht="15.75" x14ac:dyDescent="0.25">
      <c r="A148" s="216"/>
      <c r="B148" s="308" t="s">
        <v>282</v>
      </c>
      <c r="C148" s="323"/>
      <c r="D148" s="287"/>
      <c r="E148" s="287"/>
      <c r="F148" s="287"/>
    </row>
    <row r="149" spans="1:6" s="124" customFormat="1" ht="15.75" x14ac:dyDescent="0.25">
      <c r="A149" s="215" t="s">
        <v>172</v>
      </c>
      <c r="B149" s="242" t="s">
        <v>173</v>
      </c>
      <c r="C149" s="279">
        <f>SUMIF(C142:C142,"&gt;0",C142:C142)</f>
        <v>0</v>
      </c>
      <c r="D149" s="218"/>
    </row>
    <row r="150" spans="1:6" s="124" customFormat="1" ht="15.75" x14ac:dyDescent="0.25">
      <c r="A150" s="215"/>
      <c r="B150" s="232" t="s">
        <v>174</v>
      </c>
      <c r="C150" s="244">
        <f>IF(C149&gt;C141,C141,C149)</f>
        <v>0</v>
      </c>
      <c r="D150" s="218"/>
    </row>
    <row r="151" spans="1:6" s="124" customFormat="1" ht="31.5" x14ac:dyDescent="0.25">
      <c r="A151" s="215"/>
      <c r="B151" s="243" t="s">
        <v>175</v>
      </c>
      <c r="C151" s="246" t="str">
        <f>IF(AND(C150=C141,C150&gt;0),"Yes","No")</f>
        <v>No</v>
      </c>
      <c r="D151" s="219"/>
    </row>
    <row r="152" spans="1:6" s="124" customFormat="1" ht="15.75" x14ac:dyDescent="0.25">
      <c r="A152" s="216"/>
      <c r="B152" s="245" t="s">
        <v>176</v>
      </c>
      <c r="C152" s="225"/>
      <c r="D152" s="217"/>
    </row>
    <row r="153" spans="1:6" s="124" customFormat="1" ht="15.75" x14ac:dyDescent="0.25">
      <c r="A153" s="216"/>
      <c r="B153" s="245" t="s">
        <v>177</v>
      </c>
      <c r="C153" s="225"/>
      <c r="D153" s="217"/>
    </row>
    <row r="154" spans="1:6" s="124" customFormat="1" ht="31.5" x14ac:dyDescent="0.25">
      <c r="A154" s="215" t="s">
        <v>178</v>
      </c>
      <c r="B154" s="243" t="s">
        <v>179</v>
      </c>
      <c r="C154" s="241">
        <f>C150-C139</f>
        <v>0</v>
      </c>
      <c r="D154" s="220"/>
    </row>
    <row r="155" spans="1:6" s="124" customFormat="1" ht="15.75" x14ac:dyDescent="0.25">
      <c r="A155" s="216"/>
      <c r="B155" s="245" t="s">
        <v>180</v>
      </c>
      <c r="C155" s="225"/>
      <c r="D155" s="217"/>
    </row>
    <row r="156" spans="1:6" s="124" customFormat="1" ht="15.75" x14ac:dyDescent="0.25">
      <c r="A156" s="216"/>
      <c r="B156" s="245" t="s">
        <v>181</v>
      </c>
      <c r="C156" s="225"/>
      <c r="D156" s="217"/>
    </row>
    <row r="157" spans="1:6" s="124" customFormat="1" ht="15.75" x14ac:dyDescent="0.25">
      <c r="A157" s="215" t="s">
        <v>182</v>
      </c>
      <c r="B157" s="247" t="s">
        <v>183</v>
      </c>
      <c r="C157" s="278">
        <f>-SUMIF(C154:C154,"&lt;0",C154:C154)</f>
        <v>0</v>
      </c>
      <c r="D157" s="221"/>
    </row>
    <row r="158" spans="1:6" s="124" customFormat="1" ht="15.75" x14ac:dyDescent="0.25">
      <c r="A158" s="216"/>
      <c r="B158" s="308" t="s">
        <v>282</v>
      </c>
      <c r="C158" s="323"/>
      <c r="D158" s="287"/>
      <c r="E158" s="287"/>
      <c r="F158" s="287"/>
    </row>
    <row r="159" spans="1:6" s="355" customFormat="1" ht="16.5" thickBot="1" x14ac:dyDescent="0.3">
      <c r="A159" s="356" t="s">
        <v>184</v>
      </c>
      <c r="B159" s="357" t="s">
        <v>115</v>
      </c>
      <c r="C159" s="358"/>
      <c r="D159" s="366"/>
      <c r="E159" s="366"/>
      <c r="F159" s="366"/>
    </row>
    <row r="160" spans="1:6" ht="15.75" thickBot="1" x14ac:dyDescent="0.3">
      <c r="D160" s="7"/>
    </row>
    <row r="161" spans="1:6" ht="37.5" customHeight="1" thickBot="1" x14ac:dyDescent="0.3">
      <c r="A161" s="213" t="s">
        <v>185</v>
      </c>
      <c r="B161" s="667" t="s">
        <v>186</v>
      </c>
      <c r="C161" s="668"/>
      <c r="D161" s="11"/>
    </row>
    <row r="162" spans="1:6" ht="16.5" thickBot="1" x14ac:dyDescent="0.3">
      <c r="A162" s="222"/>
      <c r="B162" s="222"/>
      <c r="C162" s="222"/>
      <c r="D162" s="7"/>
    </row>
    <row r="163" spans="1:6" ht="15.75" x14ac:dyDescent="0.25">
      <c r="A163" s="214" t="s">
        <v>156</v>
      </c>
      <c r="B163" s="232" t="s">
        <v>159</v>
      </c>
      <c r="C163" s="241">
        <f>C132</f>
        <v>0</v>
      </c>
      <c r="D163" s="12"/>
    </row>
    <row r="164" spans="1:6" ht="15.75" x14ac:dyDescent="0.25">
      <c r="A164" s="215" t="s">
        <v>158</v>
      </c>
      <c r="B164" s="242" t="s">
        <v>163</v>
      </c>
      <c r="C164" s="241">
        <f>F4</f>
        <v>0</v>
      </c>
      <c r="D164" s="12"/>
    </row>
    <row r="165" spans="1:6" ht="31.5" x14ac:dyDescent="0.25">
      <c r="A165" s="215" t="s">
        <v>160</v>
      </c>
      <c r="B165" s="243" t="s">
        <v>187</v>
      </c>
      <c r="C165" s="244">
        <f>C164-C163</f>
        <v>0</v>
      </c>
      <c r="D165" s="6"/>
    </row>
    <row r="166" spans="1:6" ht="15.75" x14ac:dyDescent="0.25">
      <c r="A166" s="216"/>
      <c r="B166" s="245" t="s">
        <v>188</v>
      </c>
      <c r="C166" s="225"/>
      <c r="D166" s="5"/>
    </row>
    <row r="167" spans="1:6" ht="15.75" x14ac:dyDescent="0.25">
      <c r="A167" s="216"/>
      <c r="B167" s="245" t="s">
        <v>189</v>
      </c>
      <c r="C167" s="225"/>
      <c r="D167" s="5"/>
    </row>
    <row r="168" spans="1:6" ht="15.75" x14ac:dyDescent="0.25">
      <c r="A168" s="215" t="s">
        <v>162</v>
      </c>
      <c r="B168" s="242" t="s">
        <v>170</v>
      </c>
      <c r="C168" s="277">
        <f>-SUMIF(C165:C165,"&lt;0",C165:C165)</f>
        <v>0</v>
      </c>
      <c r="D168" s="6"/>
    </row>
    <row r="169" spans="1:6" s="124" customFormat="1" ht="15.75" x14ac:dyDescent="0.25">
      <c r="A169" s="216"/>
      <c r="B169" s="350" t="s">
        <v>282</v>
      </c>
      <c r="C169" s="351"/>
      <c r="D169" s="287"/>
      <c r="E169" s="287"/>
      <c r="F169" s="287"/>
    </row>
    <row r="170" spans="1:6" s="353" customFormat="1" ht="15.75" x14ac:dyDescent="0.25">
      <c r="A170" s="349" t="s">
        <v>116</v>
      </c>
      <c r="B170" s="349" t="s">
        <v>115</v>
      </c>
      <c r="C170" s="354"/>
      <c r="D170" s="352"/>
      <c r="E170" s="352"/>
      <c r="F170" s="352"/>
    </row>
    <row r="171" spans="1:6" ht="15.75" x14ac:dyDescent="0.25">
      <c r="A171" s="124"/>
      <c r="B171" s="124"/>
      <c r="C171" s="124"/>
      <c r="D171" s="7"/>
    </row>
    <row r="172" spans="1:6" x14ac:dyDescent="0.25">
      <c r="D172" s="7"/>
    </row>
  </sheetData>
  <sheetProtection algorithmName="SHA-512" hashValue="lP6B53g+vcIJ59rpDRj4OVzymnvbNIIjJBzBcQO0M7L0VTYoDgthJPWJ0yWtQz/qSZ8ArheW+3994bmc+Q8ViQ==" saltValue="M/1uhgJH26/YwXlabTTUrA==" spinCount="100000" sheet="1" objects="1" scenarios="1" selectLockedCells="1"/>
  <mergeCells count="18">
    <mergeCell ref="B1:F1"/>
    <mergeCell ref="B33:C33"/>
    <mergeCell ref="B41:C41"/>
    <mergeCell ref="B21:F21"/>
    <mergeCell ref="B6:F6"/>
    <mergeCell ref="B47:C47"/>
    <mergeCell ref="B161:C161"/>
    <mergeCell ref="B53:C53"/>
    <mergeCell ref="B62:C62"/>
    <mergeCell ref="B67:C67"/>
    <mergeCell ref="B72:C72"/>
    <mergeCell ref="B77:C77"/>
    <mergeCell ref="B86:C86"/>
    <mergeCell ref="B90:C90"/>
    <mergeCell ref="B95:C95"/>
    <mergeCell ref="B103:C103"/>
    <mergeCell ref="B134:C134"/>
    <mergeCell ref="B136:C136"/>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3700D"/>
  </sheetPr>
  <dimension ref="A1:F136"/>
  <sheetViews>
    <sheetView zoomScale="110" zoomScaleNormal="110" workbookViewId="0">
      <selection activeCell="C4" sqref="C4:C7"/>
    </sheetView>
  </sheetViews>
  <sheetFormatPr defaultColWidth="8.85546875" defaultRowHeight="15" x14ac:dyDescent="0.25"/>
  <cols>
    <col min="1" max="1" width="4" bestFit="1" customWidth="1"/>
    <col min="2" max="2" width="62.140625" customWidth="1"/>
    <col min="3" max="6" width="23.42578125" customWidth="1"/>
  </cols>
  <sheetData>
    <row r="1" spans="1:6" ht="19.5" thickBot="1" x14ac:dyDescent="0.35">
      <c r="A1" s="212" t="s">
        <v>89</v>
      </c>
      <c r="B1" s="683" t="s">
        <v>272</v>
      </c>
      <c r="C1" s="684"/>
      <c r="D1" s="685"/>
      <c r="E1" s="674"/>
    </row>
    <row r="2" spans="1:6" ht="15.75" thickBot="1" x14ac:dyDescent="0.3"/>
    <row r="3" spans="1:6" ht="63" x14ac:dyDescent="0.25">
      <c r="B3" s="280" t="s">
        <v>273</v>
      </c>
      <c r="C3" s="281" t="s">
        <v>46</v>
      </c>
      <c r="D3" s="281" t="s">
        <v>45</v>
      </c>
      <c r="E3" s="282" t="s">
        <v>5</v>
      </c>
    </row>
    <row r="4" spans="1:6" ht="15.75" x14ac:dyDescent="0.25">
      <c r="B4" s="223" t="s">
        <v>274</v>
      </c>
      <c r="C4" s="334"/>
      <c r="D4" s="244">
        <v>120</v>
      </c>
      <c r="E4" s="244">
        <f>C4*D4*12</f>
        <v>0</v>
      </c>
    </row>
    <row r="5" spans="1:6" ht="15.75" x14ac:dyDescent="0.25">
      <c r="B5" s="223" t="s">
        <v>3</v>
      </c>
      <c r="C5" s="334"/>
      <c r="D5" s="244">
        <v>91</v>
      </c>
      <c r="E5" s="244">
        <f t="shared" ref="E5:E7" si="0">C5*D5*12</f>
        <v>0</v>
      </c>
    </row>
    <row r="6" spans="1:6" ht="15.75" x14ac:dyDescent="0.25">
      <c r="B6" s="223" t="s">
        <v>4</v>
      </c>
      <c r="C6" s="334"/>
      <c r="D6" s="244">
        <v>71</v>
      </c>
      <c r="E6" s="244">
        <f t="shared" si="0"/>
        <v>0</v>
      </c>
    </row>
    <row r="7" spans="1:6" ht="15.75" x14ac:dyDescent="0.25">
      <c r="B7" s="223" t="s">
        <v>6</v>
      </c>
      <c r="C7" s="334"/>
      <c r="D7" s="244">
        <v>63</v>
      </c>
      <c r="E7" s="244">
        <f t="shared" si="0"/>
        <v>0</v>
      </c>
    </row>
    <row r="8" spans="1:6" ht="15.75" thickBot="1" x14ac:dyDescent="0.3"/>
    <row r="9" spans="1:6" ht="19.5" thickBot="1" x14ac:dyDescent="0.35">
      <c r="A9" s="150" t="s">
        <v>88</v>
      </c>
      <c r="B9" s="680" t="s">
        <v>0</v>
      </c>
      <c r="C9" s="681"/>
      <c r="D9" s="681"/>
      <c r="E9" s="681"/>
      <c r="F9" s="682"/>
    </row>
    <row r="10" spans="1:6" ht="15.75" thickBot="1" x14ac:dyDescent="0.3">
      <c r="C10" s="324"/>
    </row>
    <row r="11" spans="1:6" ht="48" thickBot="1" x14ac:dyDescent="0.3">
      <c r="B11" s="125" t="s">
        <v>112</v>
      </c>
      <c r="C11" s="126" t="s">
        <v>283</v>
      </c>
      <c r="D11" s="322" t="s">
        <v>284</v>
      </c>
      <c r="E11" s="160" t="s">
        <v>190</v>
      </c>
      <c r="F11" s="325" t="s">
        <v>111</v>
      </c>
    </row>
    <row r="12" spans="1:6" ht="16.5" thickBot="1" x14ac:dyDescent="0.3">
      <c r="B12" s="167" t="s">
        <v>37</v>
      </c>
      <c r="C12" s="254"/>
      <c r="D12" s="255"/>
      <c r="E12" s="194">
        <f>C12+D12</f>
        <v>0</v>
      </c>
      <c r="F12" s="161"/>
    </row>
    <row r="13" spans="1:6" ht="15" customHeight="1" x14ac:dyDescent="0.25">
      <c r="B13" s="162" t="s">
        <v>148</v>
      </c>
      <c r="C13" s="163"/>
      <c r="D13" s="164"/>
      <c r="E13" s="165"/>
      <c r="F13" s="166"/>
    </row>
    <row r="14" spans="1:6" ht="15.75" x14ac:dyDescent="0.25">
      <c r="B14" s="223" t="s">
        <v>38</v>
      </c>
      <c r="C14" s="257"/>
      <c r="D14" s="258"/>
      <c r="E14" s="224">
        <f t="shared" ref="E14:E19" si="1">C14+D14</f>
        <v>0</v>
      </c>
      <c r="F14" s="333"/>
    </row>
    <row r="15" spans="1:6" ht="15.75" x14ac:dyDescent="0.25">
      <c r="B15" s="223" t="s">
        <v>39</v>
      </c>
      <c r="C15" s="257"/>
      <c r="D15" s="258"/>
      <c r="E15" s="224">
        <f t="shared" si="1"/>
        <v>0</v>
      </c>
      <c r="F15" s="333"/>
    </row>
    <row r="16" spans="1:6" ht="15.75" x14ac:dyDescent="0.25">
      <c r="B16" s="223" t="s">
        <v>40</v>
      </c>
      <c r="C16" s="257"/>
      <c r="D16" s="258"/>
      <c r="E16" s="224">
        <f t="shared" si="1"/>
        <v>0</v>
      </c>
      <c r="F16" s="333"/>
    </row>
    <row r="17" spans="2:6" ht="15.75" x14ac:dyDescent="0.25">
      <c r="B17" s="223" t="s">
        <v>41</v>
      </c>
      <c r="C17" s="257"/>
      <c r="D17" s="258"/>
      <c r="E17" s="224">
        <f t="shared" si="1"/>
        <v>0</v>
      </c>
      <c r="F17" s="333"/>
    </row>
    <row r="18" spans="2:6" ht="15.75" x14ac:dyDescent="0.25">
      <c r="B18" s="233" t="s">
        <v>286</v>
      </c>
      <c r="C18" s="257"/>
      <c r="D18" s="258"/>
      <c r="E18" s="224">
        <f t="shared" si="1"/>
        <v>0</v>
      </c>
      <c r="F18" s="333"/>
    </row>
    <row r="19" spans="2:6" ht="15.75" x14ac:dyDescent="0.25">
      <c r="B19" s="314" t="s">
        <v>287</v>
      </c>
      <c r="C19" s="257"/>
      <c r="D19" s="258"/>
      <c r="E19" s="224">
        <f t="shared" si="1"/>
        <v>0</v>
      </c>
      <c r="F19" s="333"/>
    </row>
    <row r="20" spans="2:6" ht="31.5" x14ac:dyDescent="0.25">
      <c r="B20" s="226" t="s">
        <v>42</v>
      </c>
      <c r="C20" s="227">
        <f>SUM(C14:C19)</f>
        <v>0</v>
      </c>
      <c r="D20" s="227">
        <f>SUM(D14:D19)</f>
        <v>0</v>
      </c>
      <c r="E20" s="228">
        <f>SUM(C20,D20)</f>
        <v>0</v>
      </c>
      <c r="F20" s="229"/>
    </row>
    <row r="21" spans="2:6" ht="15" customHeight="1" x14ac:dyDescent="0.25">
      <c r="B21" s="679" t="s">
        <v>43</v>
      </c>
      <c r="C21" s="679"/>
      <c r="D21" s="230"/>
      <c r="E21" s="231"/>
      <c r="F21" s="232"/>
    </row>
    <row r="22" spans="2:6" ht="15.75" x14ac:dyDescent="0.25">
      <c r="B22" s="223" t="s">
        <v>44</v>
      </c>
      <c r="C22" s="257"/>
      <c r="D22" s="258"/>
      <c r="E22" s="224">
        <f t="shared" ref="E22:E27" si="2">C22+D22</f>
        <v>0</v>
      </c>
      <c r="F22" s="333"/>
    </row>
    <row r="23" spans="2:6" ht="15.75" x14ac:dyDescent="0.25">
      <c r="B23" s="223" t="s">
        <v>30</v>
      </c>
      <c r="C23" s="257"/>
      <c r="D23" s="258"/>
      <c r="E23" s="224">
        <f t="shared" si="2"/>
        <v>0</v>
      </c>
      <c r="F23" s="333"/>
    </row>
    <row r="24" spans="2:6" ht="15.75" x14ac:dyDescent="0.25">
      <c r="B24" s="223" t="s">
        <v>31</v>
      </c>
      <c r="C24" s="257"/>
      <c r="D24" s="258"/>
      <c r="E24" s="224">
        <f t="shared" si="2"/>
        <v>0</v>
      </c>
      <c r="F24" s="333"/>
    </row>
    <row r="25" spans="2:6" ht="15.75" x14ac:dyDescent="0.25">
      <c r="B25" s="223" t="s">
        <v>32</v>
      </c>
      <c r="C25" s="257"/>
      <c r="D25" s="258"/>
      <c r="E25" s="224">
        <f t="shared" si="2"/>
        <v>0</v>
      </c>
      <c r="F25" s="333"/>
    </row>
    <row r="26" spans="2:6" ht="15.75" x14ac:dyDescent="0.25">
      <c r="B26" s="223" t="s">
        <v>33</v>
      </c>
      <c r="C26" s="257"/>
      <c r="D26" s="258"/>
      <c r="E26" s="224">
        <f t="shared" si="2"/>
        <v>0</v>
      </c>
      <c r="F26" s="333"/>
    </row>
    <row r="27" spans="2:6" ht="15.75" x14ac:dyDescent="0.25">
      <c r="B27" s="253" t="s">
        <v>255</v>
      </c>
      <c r="C27" s="257"/>
      <c r="D27" s="258"/>
      <c r="E27" s="224">
        <f t="shared" si="2"/>
        <v>0</v>
      </c>
      <c r="F27" s="333"/>
    </row>
    <row r="28" spans="2:6" ht="16.5" thickBot="1" x14ac:dyDescent="0.3">
      <c r="B28" s="169" t="s">
        <v>34</v>
      </c>
      <c r="C28" s="170">
        <f>SUM(C22:C27)</f>
        <v>0</v>
      </c>
      <c r="D28" s="170">
        <f>SUM(D22:D27)</f>
        <v>0</v>
      </c>
      <c r="E28" s="228">
        <f>SUM(C28,D28)</f>
        <v>0</v>
      </c>
      <c r="F28" s="172"/>
    </row>
    <row r="29" spans="2:6" ht="15" customHeight="1" x14ac:dyDescent="0.25">
      <c r="B29" s="665" t="s">
        <v>35</v>
      </c>
      <c r="C29" s="666"/>
      <c r="D29" s="177"/>
      <c r="E29" s="182"/>
      <c r="F29" s="179"/>
    </row>
    <row r="30" spans="2:6" ht="15.75" x14ac:dyDescent="0.25">
      <c r="B30" s="233" t="s">
        <v>36</v>
      </c>
      <c r="C30" s="259"/>
      <c r="D30" s="260"/>
      <c r="E30" s="224">
        <f t="shared" ref="E30:E31" si="3">C30+D30</f>
        <v>0</v>
      </c>
      <c r="F30" s="335"/>
    </row>
    <row r="31" spans="2:6" ht="15.75" x14ac:dyDescent="0.25">
      <c r="B31" s="233" t="s">
        <v>76</v>
      </c>
      <c r="C31" s="259"/>
      <c r="D31" s="260"/>
      <c r="E31" s="224">
        <f t="shared" si="3"/>
        <v>0</v>
      </c>
      <c r="F31" s="335"/>
    </row>
    <row r="32" spans="2:6" ht="16.5" thickBot="1" x14ac:dyDescent="0.3">
      <c r="B32" s="168" t="s">
        <v>77</v>
      </c>
      <c r="C32" s="185">
        <f>SUM(C30:C31)</f>
        <v>0</v>
      </c>
      <c r="D32" s="185">
        <f>SUM(D30:D31)</f>
        <v>0</v>
      </c>
      <c r="E32" s="382">
        <f>SUM(C32,D32)</f>
        <v>0</v>
      </c>
      <c r="F32" s="187"/>
    </row>
    <row r="33" spans="2:6" ht="15.75" x14ac:dyDescent="0.25">
      <c r="B33" s="180" t="s">
        <v>73</v>
      </c>
      <c r="C33" s="181"/>
      <c r="D33" s="181"/>
      <c r="E33" s="182"/>
      <c r="F33" s="183"/>
    </row>
    <row r="34" spans="2:6" ht="32.25" thickBot="1" x14ac:dyDescent="0.3">
      <c r="B34" s="173" t="s">
        <v>256</v>
      </c>
      <c r="C34" s="338"/>
      <c r="D34" s="262"/>
      <c r="E34" s="195">
        <f>C34+D34</f>
        <v>0</v>
      </c>
      <c r="F34" s="336"/>
    </row>
    <row r="35" spans="2:6" ht="15" customHeight="1" x14ac:dyDescent="0.25">
      <c r="B35" s="665" t="s">
        <v>74</v>
      </c>
      <c r="C35" s="666"/>
      <c r="D35" s="177"/>
      <c r="E35" s="178"/>
      <c r="F35" s="179"/>
    </row>
    <row r="36" spans="2:6" ht="31.5" x14ac:dyDescent="0.25">
      <c r="B36" s="264" t="s">
        <v>291</v>
      </c>
      <c r="C36" s="235"/>
      <c r="D36" s="235"/>
      <c r="E36" s="236"/>
      <c r="F36" s="237"/>
    </row>
    <row r="37" spans="2:6" ht="15.75" x14ac:dyDescent="0.25">
      <c r="B37" s="233" t="s">
        <v>78</v>
      </c>
      <c r="C37" s="259"/>
      <c r="D37" s="260"/>
      <c r="E37" s="224">
        <f t="shared" ref="E37:E39" si="4">C37+D37</f>
        <v>0</v>
      </c>
      <c r="F37" s="335"/>
    </row>
    <row r="38" spans="2:6" ht="15.75" x14ac:dyDescent="0.25">
      <c r="B38" s="233" t="s">
        <v>79</v>
      </c>
      <c r="C38" s="259"/>
      <c r="D38" s="260"/>
      <c r="E38" s="224">
        <f t="shared" si="4"/>
        <v>0</v>
      </c>
      <c r="F38" s="335"/>
    </row>
    <row r="39" spans="2:6" ht="33" customHeight="1" x14ac:dyDescent="0.25">
      <c r="B39" s="233" t="s">
        <v>258</v>
      </c>
      <c r="C39" s="259"/>
      <c r="D39" s="260"/>
      <c r="E39" s="224">
        <f t="shared" si="4"/>
        <v>0</v>
      </c>
      <c r="F39" s="337"/>
    </row>
    <row r="40" spans="2:6" ht="16.5" thickBot="1" x14ac:dyDescent="0.3">
      <c r="B40" s="168" t="s">
        <v>80</v>
      </c>
      <c r="C40" s="188">
        <f>SUM(C37:C39)</f>
        <v>0</v>
      </c>
      <c r="D40" s="188">
        <f>SUM(D37:D39)</f>
        <v>0</v>
      </c>
      <c r="E40" s="382">
        <f>SUM(C40,D40)</f>
        <v>0</v>
      </c>
      <c r="F40" s="187"/>
    </row>
    <row r="41" spans="2:6" ht="15" customHeight="1" x14ac:dyDescent="0.25">
      <c r="B41" s="669" t="s">
        <v>47</v>
      </c>
      <c r="C41" s="670"/>
      <c r="D41" s="184"/>
      <c r="E41" s="182"/>
      <c r="F41" s="183"/>
    </row>
    <row r="42" spans="2:6" ht="15.75" x14ac:dyDescent="0.25">
      <c r="B42" s="233" t="s">
        <v>48</v>
      </c>
      <c r="C42" s="259"/>
      <c r="D42" s="260"/>
      <c r="E42" s="224">
        <f t="shared" ref="E42:E48" si="5">C42+D42</f>
        <v>0</v>
      </c>
      <c r="F42" s="335"/>
    </row>
    <row r="43" spans="2:6" ht="15.75" x14ac:dyDescent="0.25">
      <c r="B43" s="233" t="s">
        <v>105</v>
      </c>
      <c r="C43" s="259"/>
      <c r="D43" s="260"/>
      <c r="E43" s="224">
        <f t="shared" si="5"/>
        <v>0</v>
      </c>
      <c r="F43" s="335"/>
    </row>
    <row r="44" spans="2:6" ht="15.75" x14ac:dyDescent="0.25">
      <c r="B44" s="233" t="s">
        <v>106</v>
      </c>
      <c r="C44" s="259"/>
      <c r="D44" s="260"/>
      <c r="E44" s="224">
        <f t="shared" si="5"/>
        <v>0</v>
      </c>
      <c r="F44" s="335"/>
    </row>
    <row r="45" spans="2:6" ht="15.75" x14ac:dyDescent="0.25">
      <c r="B45" s="233" t="s">
        <v>107</v>
      </c>
      <c r="C45" s="259"/>
      <c r="D45" s="260"/>
      <c r="E45" s="224">
        <f t="shared" si="5"/>
        <v>0</v>
      </c>
      <c r="F45" s="335"/>
    </row>
    <row r="46" spans="2:6" ht="15.75" x14ac:dyDescent="0.25">
      <c r="B46" s="233" t="s">
        <v>81</v>
      </c>
      <c r="C46" s="259"/>
      <c r="D46" s="260"/>
      <c r="E46" s="224">
        <f t="shared" si="5"/>
        <v>0</v>
      </c>
      <c r="F46" s="335"/>
    </row>
    <row r="47" spans="2:6" ht="15.75" x14ac:dyDescent="0.25">
      <c r="B47" s="233" t="s">
        <v>82</v>
      </c>
      <c r="C47" s="259"/>
      <c r="D47" s="260"/>
      <c r="E47" s="224">
        <f t="shared" si="5"/>
        <v>0</v>
      </c>
      <c r="F47" s="335"/>
    </row>
    <row r="48" spans="2:6" ht="15.75" x14ac:dyDescent="0.25">
      <c r="B48" s="233" t="s">
        <v>83</v>
      </c>
      <c r="C48" s="259"/>
      <c r="D48" s="260"/>
      <c r="E48" s="224">
        <f t="shared" si="5"/>
        <v>0</v>
      </c>
      <c r="F48" s="335"/>
    </row>
    <row r="49" spans="2:6" ht="16.5" thickBot="1" x14ac:dyDescent="0.3">
      <c r="B49" s="169" t="s">
        <v>84</v>
      </c>
      <c r="C49" s="190">
        <f>SUM(C42:C48)</f>
        <v>0</v>
      </c>
      <c r="D49" s="190">
        <f>SUM(D42:D48)</f>
        <v>0</v>
      </c>
      <c r="E49" s="191">
        <f>SUM(C49,D49)</f>
        <v>0</v>
      </c>
      <c r="F49" s="192"/>
    </row>
    <row r="50" spans="2:6" ht="15" customHeight="1" x14ac:dyDescent="0.25">
      <c r="B50" s="665" t="s">
        <v>85</v>
      </c>
      <c r="C50" s="666"/>
      <c r="D50" s="177"/>
      <c r="E50" s="178"/>
      <c r="F50" s="179"/>
    </row>
    <row r="51" spans="2:6" ht="15.75" x14ac:dyDescent="0.25">
      <c r="B51" s="233" t="s">
        <v>49</v>
      </c>
      <c r="C51" s="259"/>
      <c r="D51" s="260"/>
      <c r="E51" s="224">
        <f t="shared" ref="E51:E53" si="6">C51+D51</f>
        <v>0</v>
      </c>
      <c r="F51" s="335"/>
    </row>
    <row r="52" spans="2:6" ht="31.5" x14ac:dyDescent="0.25">
      <c r="B52" s="233" t="s">
        <v>259</v>
      </c>
      <c r="C52" s="259"/>
      <c r="D52" s="260"/>
      <c r="E52" s="224">
        <f t="shared" si="6"/>
        <v>0</v>
      </c>
      <c r="F52" s="335"/>
    </row>
    <row r="53" spans="2:6" ht="15.75" x14ac:dyDescent="0.25">
      <c r="B53" s="233" t="s">
        <v>50</v>
      </c>
      <c r="C53" s="259"/>
      <c r="D53" s="260"/>
      <c r="E53" s="224">
        <f t="shared" si="6"/>
        <v>0</v>
      </c>
      <c r="F53" s="335"/>
    </row>
    <row r="54" spans="2:6" ht="16.5" thickBot="1" x14ac:dyDescent="0.3">
      <c r="B54" s="168" t="s">
        <v>51</v>
      </c>
      <c r="C54" s="185">
        <f>SUM(C51:C53)</f>
        <v>0</v>
      </c>
      <c r="D54" s="185">
        <f>SUM(D51:D53)</f>
        <v>0</v>
      </c>
      <c r="E54" s="186">
        <f>SUM(C54,D54)</f>
        <v>0</v>
      </c>
      <c r="F54" s="187"/>
    </row>
    <row r="55" spans="2:6" ht="15" customHeight="1" x14ac:dyDescent="0.25">
      <c r="B55" s="669" t="s">
        <v>7</v>
      </c>
      <c r="C55" s="670"/>
      <c r="D55" s="184"/>
      <c r="E55" s="182"/>
      <c r="F55" s="183"/>
    </row>
    <row r="56" spans="2:6" ht="15.75" x14ac:dyDescent="0.25">
      <c r="B56" s="233" t="s">
        <v>8</v>
      </c>
      <c r="C56" s="259"/>
      <c r="D56" s="260"/>
      <c r="E56" s="224">
        <f t="shared" ref="E56:E58" si="7">C56+D56</f>
        <v>0</v>
      </c>
      <c r="F56" s="335"/>
    </row>
    <row r="57" spans="2:6" ht="15.75" x14ac:dyDescent="0.25">
      <c r="B57" s="233" t="s">
        <v>9</v>
      </c>
      <c r="C57" s="259"/>
      <c r="D57" s="260"/>
      <c r="E57" s="224">
        <f t="shared" si="7"/>
        <v>0</v>
      </c>
      <c r="F57" s="335"/>
    </row>
    <row r="58" spans="2:6" ht="15.75" x14ac:dyDescent="0.25">
      <c r="B58" s="233" t="s">
        <v>10</v>
      </c>
      <c r="C58" s="259"/>
      <c r="D58" s="260"/>
      <c r="E58" s="224">
        <f t="shared" si="7"/>
        <v>0</v>
      </c>
      <c r="F58" s="335"/>
    </row>
    <row r="59" spans="2:6" ht="16.5" thickBot="1" x14ac:dyDescent="0.3">
      <c r="B59" s="169" t="s">
        <v>11</v>
      </c>
      <c r="C59" s="190">
        <f>SUM(C56:C58)</f>
        <v>0</v>
      </c>
      <c r="D59" s="190">
        <f>SUM(D56:D58)</f>
        <v>0</v>
      </c>
      <c r="E59" s="191">
        <f>SUM(C59,D59)</f>
        <v>0</v>
      </c>
      <c r="F59" s="192"/>
    </row>
    <row r="60" spans="2:6" ht="15" customHeight="1" x14ac:dyDescent="0.25">
      <c r="B60" s="665" t="s">
        <v>12</v>
      </c>
      <c r="C60" s="666"/>
      <c r="D60" s="177"/>
      <c r="E60" s="178"/>
      <c r="F60" s="179"/>
    </row>
    <row r="61" spans="2:6" ht="15.75" x14ac:dyDescent="0.25">
      <c r="B61" s="233" t="s">
        <v>13</v>
      </c>
      <c r="C61" s="259"/>
      <c r="D61" s="260"/>
      <c r="E61" s="224">
        <f t="shared" ref="E61:E63" si="8">C61+D61</f>
        <v>0</v>
      </c>
      <c r="F61" s="335"/>
    </row>
    <row r="62" spans="2:6" ht="15.75" x14ac:dyDescent="0.25">
      <c r="B62" s="233" t="s">
        <v>14</v>
      </c>
      <c r="C62" s="259"/>
      <c r="D62" s="260"/>
      <c r="E62" s="224">
        <f t="shared" si="8"/>
        <v>0</v>
      </c>
      <c r="F62" s="335"/>
    </row>
    <row r="63" spans="2:6" ht="15.75" x14ac:dyDescent="0.25">
      <c r="B63" s="233" t="s">
        <v>15</v>
      </c>
      <c r="C63" s="259"/>
      <c r="D63" s="260"/>
      <c r="E63" s="224">
        <f t="shared" si="8"/>
        <v>0</v>
      </c>
      <c r="F63" s="335"/>
    </row>
    <row r="64" spans="2:6" ht="16.5" thickBot="1" x14ac:dyDescent="0.3">
      <c r="B64" s="168" t="s">
        <v>16</v>
      </c>
      <c r="C64" s="185">
        <f>SUM(C61:C63)</f>
        <v>0</v>
      </c>
      <c r="D64" s="185">
        <f>SUM(D61:D63)</f>
        <v>0</v>
      </c>
      <c r="E64" s="186">
        <f>SUM(C64,D64)</f>
        <v>0</v>
      </c>
      <c r="F64" s="187"/>
    </row>
    <row r="65" spans="2:6" ht="15.75" x14ac:dyDescent="0.25">
      <c r="B65" s="669" t="s">
        <v>75</v>
      </c>
      <c r="C65" s="670"/>
      <c r="D65" s="184"/>
      <c r="E65" s="182"/>
      <c r="F65" s="183"/>
    </row>
    <row r="66" spans="2:6" ht="15.75" x14ac:dyDescent="0.25">
      <c r="B66" s="233" t="s">
        <v>98</v>
      </c>
      <c r="C66" s="347"/>
      <c r="D66" s="348"/>
      <c r="E66" s="224">
        <f t="shared" ref="E66:E72" si="9">C66+D66</f>
        <v>0</v>
      </c>
      <c r="F66" s="335"/>
    </row>
    <row r="67" spans="2:6" ht="15.75" x14ac:dyDescent="0.25">
      <c r="B67" s="233" t="s">
        <v>99</v>
      </c>
      <c r="C67" s="347"/>
      <c r="D67" s="348"/>
      <c r="E67" s="224">
        <f t="shared" si="9"/>
        <v>0</v>
      </c>
      <c r="F67" s="335"/>
    </row>
    <row r="68" spans="2:6" ht="15.75" x14ac:dyDescent="0.25">
      <c r="B68" s="233" t="s">
        <v>100</v>
      </c>
      <c r="C68" s="347"/>
      <c r="D68" s="348"/>
      <c r="E68" s="224">
        <f t="shared" si="9"/>
        <v>0</v>
      </c>
      <c r="F68" s="335"/>
    </row>
    <row r="69" spans="2:6" ht="15.75" x14ac:dyDescent="0.25">
      <c r="B69" s="233" t="s">
        <v>101</v>
      </c>
      <c r="C69" s="347"/>
      <c r="D69" s="348"/>
      <c r="E69" s="224">
        <f t="shared" si="9"/>
        <v>0</v>
      </c>
      <c r="F69" s="335"/>
    </row>
    <row r="70" spans="2:6" ht="15.75" x14ac:dyDescent="0.25">
      <c r="B70" s="233" t="s">
        <v>102</v>
      </c>
      <c r="C70" s="347"/>
      <c r="D70" s="348"/>
      <c r="E70" s="224">
        <f t="shared" si="9"/>
        <v>0</v>
      </c>
      <c r="F70" s="335"/>
    </row>
    <row r="71" spans="2:6" ht="15.75" x14ac:dyDescent="0.25">
      <c r="B71" s="233" t="s">
        <v>103</v>
      </c>
      <c r="C71" s="347"/>
      <c r="D71" s="348"/>
      <c r="E71" s="224">
        <f t="shared" si="9"/>
        <v>0</v>
      </c>
      <c r="F71" s="335"/>
    </row>
    <row r="72" spans="2:6" ht="15.75" x14ac:dyDescent="0.25">
      <c r="B72" s="233" t="s">
        <v>104</v>
      </c>
      <c r="C72" s="347"/>
      <c r="D72" s="348"/>
      <c r="E72" s="224">
        <f t="shared" si="9"/>
        <v>0</v>
      </c>
      <c r="F72" s="335"/>
    </row>
    <row r="73" spans="2:6" ht="32.25" thickBot="1" x14ac:dyDescent="0.3">
      <c r="B73" s="196" t="s">
        <v>110</v>
      </c>
      <c r="C73" s="193">
        <f>SUM(C66:C72)</f>
        <v>0</v>
      </c>
      <c r="D73" s="193">
        <f>SUM(D66:D72)</f>
        <v>0</v>
      </c>
      <c r="E73" s="185">
        <f>SUM(C73,D73)</f>
        <v>0</v>
      </c>
      <c r="F73" s="192"/>
    </row>
    <row r="74" spans="2:6" ht="15.75" x14ac:dyDescent="0.25">
      <c r="B74" s="686" t="s">
        <v>17</v>
      </c>
      <c r="C74" s="687"/>
      <c r="D74" s="283"/>
      <c r="E74" s="165"/>
      <c r="F74" s="166"/>
    </row>
    <row r="75" spans="2:6" ht="15.75" x14ac:dyDescent="0.25">
      <c r="B75" s="284" t="s">
        <v>18</v>
      </c>
      <c r="C75" s="371"/>
      <c r="D75" s="372"/>
      <c r="E75" s="224">
        <f t="shared" ref="E75:E78" si="10">C75+D75</f>
        <v>0</v>
      </c>
      <c r="F75" s="333"/>
    </row>
    <row r="76" spans="2:6" ht="15.75" x14ac:dyDescent="0.25">
      <c r="B76" s="238" t="s">
        <v>275</v>
      </c>
      <c r="C76" s="371"/>
      <c r="D76" s="372"/>
      <c r="E76" s="224">
        <f t="shared" si="10"/>
        <v>0</v>
      </c>
      <c r="F76" s="333"/>
    </row>
    <row r="77" spans="2:6" ht="15.75" x14ac:dyDescent="0.25">
      <c r="B77" s="284" t="s">
        <v>19</v>
      </c>
      <c r="C77" s="371"/>
      <c r="D77" s="372"/>
      <c r="E77" s="224">
        <f t="shared" si="10"/>
        <v>0</v>
      </c>
      <c r="F77" s="333"/>
    </row>
    <row r="78" spans="2:6" ht="15.75" x14ac:dyDescent="0.25">
      <c r="B78" s="266" t="s">
        <v>260</v>
      </c>
      <c r="C78" s="371"/>
      <c r="D78" s="372"/>
      <c r="E78" s="224">
        <f t="shared" si="10"/>
        <v>0</v>
      </c>
      <c r="F78" s="333"/>
    </row>
    <row r="79" spans="2:6" ht="16.5" thickBot="1" x14ac:dyDescent="0.3">
      <c r="B79" s="197" t="s">
        <v>20</v>
      </c>
      <c r="C79" s="188">
        <f>SUM(C75:C78)</f>
        <v>0</v>
      </c>
      <c r="D79" s="188">
        <f>SUM(D75:D78)</f>
        <v>0</v>
      </c>
      <c r="E79" s="190">
        <f>SUM(C79,D79)</f>
        <v>0</v>
      </c>
      <c r="F79" s="187"/>
    </row>
    <row r="80" spans="2:6" ht="15" customHeight="1" x14ac:dyDescent="0.25">
      <c r="B80" s="669" t="s">
        <v>21</v>
      </c>
      <c r="C80" s="670"/>
      <c r="D80" s="184"/>
      <c r="E80" s="182"/>
      <c r="F80" s="183"/>
    </row>
    <row r="81" spans="2:6" ht="15.75" x14ac:dyDescent="0.25">
      <c r="B81" s="238" t="s">
        <v>270</v>
      </c>
      <c r="C81" s="347"/>
      <c r="D81" s="348"/>
      <c r="E81" s="224">
        <f t="shared" ref="E81:E83" si="11">C81+D81</f>
        <v>0</v>
      </c>
      <c r="F81" s="335"/>
    </row>
    <row r="82" spans="2:6" ht="15.75" x14ac:dyDescent="0.25">
      <c r="B82" s="238" t="s">
        <v>261</v>
      </c>
      <c r="C82" s="347"/>
      <c r="D82" s="348"/>
      <c r="E82" s="224">
        <f t="shared" si="11"/>
        <v>0</v>
      </c>
      <c r="F82" s="335"/>
    </row>
    <row r="83" spans="2:6" ht="15.75" x14ac:dyDescent="0.25">
      <c r="B83" s="266" t="s">
        <v>262</v>
      </c>
      <c r="C83" s="347"/>
      <c r="D83" s="348"/>
      <c r="E83" s="224">
        <f t="shared" si="11"/>
        <v>0</v>
      </c>
      <c r="F83" s="335"/>
    </row>
    <row r="84" spans="2:6" ht="32.25" thickBot="1" x14ac:dyDescent="0.3">
      <c r="B84" s="198" t="s">
        <v>149</v>
      </c>
      <c r="C84" s="193">
        <f>SUM(C81:C83)</f>
        <v>0</v>
      </c>
      <c r="D84" s="193">
        <f>SUM(D81:D83)</f>
        <v>0</v>
      </c>
      <c r="E84" s="185">
        <f>SUM(C84,D84)</f>
        <v>0</v>
      </c>
      <c r="F84" s="192"/>
    </row>
    <row r="85" spans="2:6" ht="15.75" x14ac:dyDescent="0.25">
      <c r="B85" s="688" t="s">
        <v>150</v>
      </c>
      <c r="C85" s="689"/>
      <c r="D85" s="283"/>
      <c r="E85" s="165"/>
      <c r="F85" s="166"/>
    </row>
    <row r="86" spans="2:6" ht="15.75" x14ac:dyDescent="0.25">
      <c r="B86" s="284" t="s">
        <v>22</v>
      </c>
      <c r="C86" s="371"/>
      <c r="D86" s="372"/>
      <c r="E86" s="224">
        <f t="shared" ref="E86:E87" si="12">C86+D86</f>
        <v>0</v>
      </c>
      <c r="F86" s="333"/>
    </row>
    <row r="87" spans="2:6" ht="15.75" x14ac:dyDescent="0.25">
      <c r="B87" s="284" t="s">
        <v>64</v>
      </c>
      <c r="C87" s="371"/>
      <c r="D87" s="372"/>
      <c r="E87" s="224">
        <f t="shared" si="12"/>
        <v>0</v>
      </c>
      <c r="F87" s="333"/>
    </row>
    <row r="88" spans="2:6" ht="16.5" thickBot="1" x14ac:dyDescent="0.3">
      <c r="B88" s="285" t="s">
        <v>65</v>
      </c>
      <c r="C88" s="170">
        <f>SUM(C86:C87)</f>
        <v>0</v>
      </c>
      <c r="D88" s="170">
        <f>SUM(D86:D87)</f>
        <v>0</v>
      </c>
      <c r="E88" s="170">
        <f>SUM(C88,D88)</f>
        <v>0</v>
      </c>
      <c r="F88" s="172"/>
    </row>
    <row r="89" spans="2:6" ht="16.5" thickBot="1" x14ac:dyDescent="0.3">
      <c r="B89" s="167" t="s">
        <v>66</v>
      </c>
      <c r="C89" s="373"/>
      <c r="D89" s="374"/>
      <c r="E89" s="383">
        <f t="shared" ref="E89:E90" si="13">C89+D89</f>
        <v>0</v>
      </c>
      <c r="F89" s="367"/>
    </row>
    <row r="90" spans="2:6" ht="16.5" thickBot="1" x14ac:dyDescent="0.3">
      <c r="B90" s="286" t="s">
        <v>276</v>
      </c>
      <c r="C90" s="375"/>
      <c r="D90" s="376"/>
      <c r="E90" s="383">
        <f t="shared" si="13"/>
        <v>0</v>
      </c>
      <c r="F90" s="368"/>
    </row>
    <row r="91" spans="2:6" ht="16.5" thickBot="1" x14ac:dyDescent="0.3">
      <c r="B91" s="167" t="s">
        <v>67</v>
      </c>
      <c r="C91" s="373"/>
      <c r="D91" s="374"/>
      <c r="E91" s="383">
        <f>C91+D91</f>
        <v>0</v>
      </c>
      <c r="F91" s="367"/>
    </row>
    <row r="92" spans="2:6" ht="16.5" thickBot="1" x14ac:dyDescent="0.3">
      <c r="B92" s="286" t="s">
        <v>277</v>
      </c>
      <c r="C92" s="375"/>
      <c r="D92" s="376"/>
      <c r="E92" s="383">
        <f>C92+D92</f>
        <v>0</v>
      </c>
      <c r="F92" s="368"/>
    </row>
    <row r="93" spans="2:6" ht="15.75" x14ac:dyDescent="0.25">
      <c r="B93" s="665" t="s">
        <v>90</v>
      </c>
      <c r="C93" s="666"/>
      <c r="D93" s="177"/>
      <c r="E93" s="182"/>
      <c r="F93" s="179"/>
    </row>
    <row r="94" spans="2:6" ht="15.75" x14ac:dyDescent="0.25">
      <c r="B94" s="233" t="s">
        <v>152</v>
      </c>
      <c r="C94" s="347"/>
      <c r="D94" s="348"/>
      <c r="E94" s="224">
        <f t="shared" ref="E94:E97" si="14">C94+D94</f>
        <v>0</v>
      </c>
      <c r="F94" s="335"/>
    </row>
    <row r="95" spans="2:6" ht="15.75" x14ac:dyDescent="0.25">
      <c r="B95" s="233" t="s">
        <v>52</v>
      </c>
      <c r="C95" s="347"/>
      <c r="D95" s="348"/>
      <c r="E95" s="224">
        <f t="shared" si="14"/>
        <v>0</v>
      </c>
      <c r="F95" s="335"/>
    </row>
    <row r="96" spans="2:6" ht="15.75" x14ac:dyDescent="0.25">
      <c r="B96" s="233" t="s">
        <v>53</v>
      </c>
      <c r="C96" s="347"/>
      <c r="D96" s="348"/>
      <c r="E96" s="224">
        <f t="shared" si="14"/>
        <v>0</v>
      </c>
      <c r="F96" s="335"/>
    </row>
    <row r="97" spans="2:6" ht="15.75" x14ac:dyDescent="0.25">
      <c r="B97" s="233" t="s">
        <v>54</v>
      </c>
      <c r="C97" s="347"/>
      <c r="D97" s="348"/>
      <c r="E97" s="224">
        <f t="shared" si="14"/>
        <v>0</v>
      </c>
      <c r="F97" s="335"/>
    </row>
    <row r="98" spans="2:6" ht="16.5" thickBot="1" x14ac:dyDescent="0.3">
      <c r="B98" s="201" t="s">
        <v>55</v>
      </c>
      <c r="C98" s="188">
        <f>SUM(C94:C97)</f>
        <v>0</v>
      </c>
      <c r="D98" s="188">
        <f>SUM(D94:D97)</f>
        <v>0</v>
      </c>
      <c r="E98" s="185">
        <f>SUM(C98,D98)</f>
        <v>0</v>
      </c>
      <c r="F98" s="187"/>
    </row>
    <row r="99" spans="2:6" ht="15.75" x14ac:dyDescent="0.25">
      <c r="B99" s="202" t="s">
        <v>56</v>
      </c>
      <c r="C99" s="203"/>
      <c r="D99" s="204"/>
      <c r="E99" s="203"/>
      <c r="F99" s="183"/>
    </row>
    <row r="100" spans="2:6" ht="15.95" customHeight="1" x14ac:dyDescent="0.25">
      <c r="B100" s="233" t="s">
        <v>57</v>
      </c>
      <c r="C100" s="347"/>
      <c r="D100" s="348"/>
      <c r="E100" s="224">
        <f t="shared" ref="E100:E105" si="15">C100+D100</f>
        <v>0</v>
      </c>
      <c r="F100" s="335"/>
    </row>
    <row r="101" spans="2:6" ht="15.95" customHeight="1" x14ac:dyDescent="0.25">
      <c r="B101" s="233" t="s">
        <v>58</v>
      </c>
      <c r="C101" s="347"/>
      <c r="D101" s="348"/>
      <c r="E101" s="224">
        <f t="shared" si="15"/>
        <v>0</v>
      </c>
      <c r="F101" s="335"/>
    </row>
    <row r="102" spans="2:6" ht="15.95" customHeight="1" x14ac:dyDescent="0.25">
      <c r="B102" s="233" t="s">
        <v>59</v>
      </c>
      <c r="C102" s="347"/>
      <c r="D102" s="348"/>
      <c r="E102" s="224">
        <f t="shared" si="15"/>
        <v>0</v>
      </c>
      <c r="F102" s="335"/>
    </row>
    <row r="103" spans="2:6" ht="15.95" customHeight="1" x14ac:dyDescent="0.25">
      <c r="B103" s="233" t="s">
        <v>60</v>
      </c>
      <c r="C103" s="347"/>
      <c r="D103" s="348"/>
      <c r="E103" s="224">
        <f t="shared" si="15"/>
        <v>0</v>
      </c>
      <c r="F103" s="335"/>
    </row>
    <row r="104" spans="2:6" ht="15.95" customHeight="1" x14ac:dyDescent="0.25">
      <c r="B104" s="233" t="s">
        <v>61</v>
      </c>
      <c r="C104" s="347"/>
      <c r="D104" s="348"/>
      <c r="E104" s="224">
        <f t="shared" si="15"/>
        <v>0</v>
      </c>
      <c r="F104" s="335"/>
    </row>
    <row r="105" spans="2:6" ht="15.95" customHeight="1" x14ac:dyDescent="0.25">
      <c r="B105" s="233" t="s">
        <v>62</v>
      </c>
      <c r="C105" s="347"/>
      <c r="D105" s="348"/>
      <c r="E105" s="224">
        <f t="shared" si="15"/>
        <v>0</v>
      </c>
      <c r="F105" s="335"/>
    </row>
    <row r="106" spans="2:6" ht="15.95" customHeight="1" thickBot="1" x14ac:dyDescent="0.3">
      <c r="B106" s="196" t="s">
        <v>63</v>
      </c>
      <c r="C106" s="193">
        <f>SUM(C100:C105)</f>
        <v>0</v>
      </c>
      <c r="D106" s="193">
        <f>SUM(D100:D105)</f>
        <v>0</v>
      </c>
      <c r="E106" s="190">
        <f>SUM(C106,D106)</f>
        <v>0</v>
      </c>
      <c r="F106" s="192"/>
    </row>
    <row r="107" spans="2:6" ht="15.75" x14ac:dyDescent="0.25">
      <c r="B107" s="201" t="s">
        <v>23</v>
      </c>
      <c r="C107" s="205"/>
      <c r="D107" s="177"/>
      <c r="E107" s="205"/>
      <c r="F107" s="179"/>
    </row>
    <row r="108" spans="2:6" ht="15.75" x14ac:dyDescent="0.25">
      <c r="B108" s="238" t="s">
        <v>24</v>
      </c>
      <c r="C108" s="345"/>
      <c r="D108" s="346"/>
      <c r="E108" s="224">
        <f t="shared" ref="E108:E118" si="16">C108+D108</f>
        <v>0</v>
      </c>
      <c r="F108" s="335"/>
    </row>
    <row r="109" spans="2:6" ht="15.75" x14ac:dyDescent="0.25">
      <c r="B109" s="238" t="s">
        <v>25</v>
      </c>
      <c r="C109" s="345"/>
      <c r="D109" s="346"/>
      <c r="E109" s="224">
        <f t="shared" si="16"/>
        <v>0</v>
      </c>
      <c r="F109" s="335"/>
    </row>
    <row r="110" spans="2:6" ht="15.75" x14ac:dyDescent="0.25">
      <c r="B110" s="238" t="s">
        <v>26</v>
      </c>
      <c r="C110" s="345"/>
      <c r="D110" s="346"/>
      <c r="E110" s="224">
        <f t="shared" si="16"/>
        <v>0</v>
      </c>
      <c r="F110" s="335"/>
    </row>
    <row r="111" spans="2:6" ht="15.75" x14ac:dyDescent="0.25">
      <c r="B111" s="238" t="s">
        <v>264</v>
      </c>
      <c r="C111" s="345"/>
      <c r="D111" s="346"/>
      <c r="E111" s="224">
        <f t="shared" si="16"/>
        <v>0</v>
      </c>
      <c r="F111" s="335"/>
    </row>
    <row r="112" spans="2:6" ht="15.75" x14ac:dyDescent="0.25">
      <c r="B112" s="238" t="s">
        <v>27</v>
      </c>
      <c r="C112" s="345"/>
      <c r="D112" s="346"/>
      <c r="E112" s="224">
        <f t="shared" si="16"/>
        <v>0</v>
      </c>
      <c r="F112" s="335"/>
    </row>
    <row r="113" spans="1:6" ht="15.75" x14ac:dyDescent="0.25">
      <c r="B113" s="238" t="s">
        <v>28</v>
      </c>
      <c r="C113" s="345"/>
      <c r="D113" s="346"/>
      <c r="E113" s="224">
        <f t="shared" si="16"/>
        <v>0</v>
      </c>
      <c r="F113" s="335"/>
    </row>
    <row r="114" spans="1:6" ht="15.75" x14ac:dyDescent="0.25">
      <c r="B114" s="238" t="s">
        <v>265</v>
      </c>
      <c r="C114" s="345"/>
      <c r="D114" s="346"/>
      <c r="E114" s="224">
        <f t="shared" si="16"/>
        <v>0</v>
      </c>
      <c r="F114" s="335"/>
    </row>
    <row r="115" spans="1:6" ht="15.75" x14ac:dyDescent="0.25">
      <c r="B115" s="238" t="s">
        <v>266</v>
      </c>
      <c r="C115" s="345"/>
      <c r="D115" s="346"/>
      <c r="E115" s="224">
        <f t="shared" si="16"/>
        <v>0</v>
      </c>
      <c r="F115" s="335"/>
    </row>
    <row r="116" spans="1:6" ht="31.5" x14ac:dyDescent="0.25">
      <c r="B116" s="240" t="s">
        <v>29</v>
      </c>
      <c r="C116" s="345"/>
      <c r="D116" s="346"/>
      <c r="E116" s="224">
        <f t="shared" si="16"/>
        <v>0</v>
      </c>
      <c r="F116" s="335"/>
    </row>
    <row r="117" spans="1:6" ht="15.75" x14ac:dyDescent="0.25">
      <c r="B117" s="240" t="s">
        <v>267</v>
      </c>
      <c r="C117" s="345"/>
      <c r="D117" s="346"/>
      <c r="E117" s="224">
        <f t="shared" si="16"/>
        <v>0</v>
      </c>
      <c r="F117" s="335"/>
    </row>
    <row r="118" spans="1:6" ht="15.75" x14ac:dyDescent="0.25">
      <c r="B118" s="238" t="s">
        <v>268</v>
      </c>
      <c r="C118" s="345"/>
      <c r="D118" s="346"/>
      <c r="E118" s="224">
        <f t="shared" si="16"/>
        <v>0</v>
      </c>
      <c r="F118" s="335"/>
    </row>
    <row r="119" spans="1:6" ht="16.5" thickBot="1" x14ac:dyDescent="0.3">
      <c r="B119" s="197" t="s">
        <v>86</v>
      </c>
      <c r="C119" s="195">
        <f>SUM(C108:C118)</f>
        <v>0</v>
      </c>
      <c r="D119" s="195">
        <f>SUM(D108:D118)</f>
        <v>0</v>
      </c>
      <c r="E119" s="206">
        <f>SUM(C119,D119)</f>
        <v>0</v>
      </c>
      <c r="F119" s="187"/>
    </row>
    <row r="120" spans="1:6" ht="16.5" thickBot="1" x14ac:dyDescent="0.3">
      <c r="B120" s="209" t="s">
        <v>87</v>
      </c>
      <c r="C120" s="200">
        <f>SUM(C119,C106,C98,C88:C92,C84,C79,C73,C64,C59,C54,C49,C40,C32,C34,C28,C20,C12)</f>
        <v>0</v>
      </c>
      <c r="D120" s="200">
        <f>SUM(D12,D20,D28,D32,D34,D40,D49,D54,D59,D64,D73,D79,D84,D88,D89,D90,D91,D92,D98,D106,D119)</f>
        <v>0</v>
      </c>
      <c r="E120" s="384">
        <f>SUM(C120,D120)</f>
        <v>0</v>
      </c>
      <c r="F120" s="208"/>
    </row>
    <row r="121" spans="1:6" ht="16.5" thickBot="1" x14ac:dyDescent="0.3">
      <c r="B121" s="176" t="s">
        <v>108</v>
      </c>
      <c r="C121" s="274"/>
      <c r="D121" s="275"/>
      <c r="E121" s="383">
        <f>C121+D121</f>
        <v>0</v>
      </c>
      <c r="F121" s="276"/>
    </row>
    <row r="122" spans="1:6" ht="16.5" thickBot="1" x14ac:dyDescent="0.3">
      <c r="B122" s="211" t="s">
        <v>109</v>
      </c>
      <c r="C122" s="210">
        <f>SUM(C120:C121)</f>
        <v>0</v>
      </c>
      <c r="D122" s="210">
        <f>SUM(D120:D121)</f>
        <v>0</v>
      </c>
      <c r="E122" s="206">
        <f>SUM(C122,D122)</f>
        <v>0</v>
      </c>
      <c r="F122" s="192"/>
    </row>
    <row r="123" spans="1:6" ht="15.75" thickBot="1" x14ac:dyDescent="0.3"/>
    <row r="124" spans="1:6" ht="19.5" thickBot="1" x14ac:dyDescent="0.35">
      <c r="A124" s="212" t="s">
        <v>2</v>
      </c>
      <c r="B124" s="673" t="s">
        <v>1</v>
      </c>
      <c r="C124" s="674"/>
    </row>
    <row r="125" spans="1:6" ht="15.75" thickBot="1" x14ac:dyDescent="0.3"/>
    <row r="126" spans="1:6" ht="15.75" x14ac:dyDescent="0.25">
      <c r="A126" s="214" t="s">
        <v>70</v>
      </c>
      <c r="B126" s="232" t="s">
        <v>113</v>
      </c>
      <c r="C126" s="241">
        <f>C122</f>
        <v>0</v>
      </c>
    </row>
    <row r="127" spans="1:6" ht="15.75" x14ac:dyDescent="0.25">
      <c r="A127" s="216" t="s">
        <v>71</v>
      </c>
      <c r="B127" s="225" t="s">
        <v>278</v>
      </c>
      <c r="C127" s="344">
        <v>0</v>
      </c>
    </row>
    <row r="128" spans="1:6" ht="15.75" x14ac:dyDescent="0.25">
      <c r="A128" s="216"/>
      <c r="B128" s="245" t="s">
        <v>123</v>
      </c>
      <c r="C128" s="339"/>
    </row>
    <row r="129" spans="1:6" ht="15.75" x14ac:dyDescent="0.25">
      <c r="A129" s="215" t="s">
        <v>72</v>
      </c>
      <c r="B129" s="242" t="s">
        <v>69</v>
      </c>
      <c r="C129" s="241">
        <f>SUM(E4:E7)</f>
        <v>0</v>
      </c>
    </row>
    <row r="130" spans="1:6" ht="15.75" x14ac:dyDescent="0.25">
      <c r="A130" s="215" t="s">
        <v>117</v>
      </c>
      <c r="B130" s="242" t="s">
        <v>120</v>
      </c>
      <c r="C130" s="241">
        <f>C127+C129</f>
        <v>0</v>
      </c>
    </row>
    <row r="131" spans="1:6" ht="15.75" x14ac:dyDescent="0.25">
      <c r="A131" s="215" t="s">
        <v>116</v>
      </c>
      <c r="B131" s="232" t="s">
        <v>288</v>
      </c>
      <c r="C131" s="244">
        <f>C130-(C126)</f>
        <v>0</v>
      </c>
    </row>
    <row r="132" spans="1:6" ht="15.75" x14ac:dyDescent="0.25">
      <c r="A132" s="216"/>
      <c r="B132" s="245" t="s">
        <v>121</v>
      </c>
      <c r="C132" s="225"/>
    </row>
    <row r="133" spans="1:6" ht="15.75" x14ac:dyDescent="0.25">
      <c r="A133" s="216"/>
      <c r="B133" s="245" t="s">
        <v>122</v>
      </c>
      <c r="C133" s="225"/>
    </row>
    <row r="134" spans="1:6" ht="15.75" x14ac:dyDescent="0.25">
      <c r="A134" s="215" t="s">
        <v>118</v>
      </c>
      <c r="B134" s="242" t="s">
        <v>114</v>
      </c>
      <c r="C134" s="244">
        <f>SUMIF(C131:C131,"&lt;0",C131:C131)</f>
        <v>0</v>
      </c>
    </row>
    <row r="135" spans="1:6" s="124" customFormat="1" ht="15.75" x14ac:dyDescent="0.25">
      <c r="A135" s="216"/>
      <c r="B135" s="308" t="s">
        <v>282</v>
      </c>
      <c r="C135" s="323"/>
      <c r="D135" s="287"/>
      <c r="E135" s="287"/>
      <c r="F135" s="287"/>
    </row>
    <row r="136" spans="1:6" s="142" customFormat="1" ht="16.5" thickBot="1" x14ac:dyDescent="0.3">
      <c r="A136" s="356" t="s">
        <v>119</v>
      </c>
      <c r="B136" s="369" t="s">
        <v>115</v>
      </c>
      <c r="C136" s="358"/>
    </row>
  </sheetData>
  <sheetProtection algorithmName="SHA-512" hashValue="dNkHepKOWYoC9UBDa16fZRnFCgf9aol1YHikSGquSXxfxA5PaJ8wxI/nTT5+5otir0MCbAvFMUprezuOn49JyQ==" saltValue="muUwLi1NlTODS+nfW5uNmw==" spinCount="100000" sheet="1" objects="1" scenarios="1" selectLockedCells="1"/>
  <mergeCells count="15">
    <mergeCell ref="B9:F9"/>
    <mergeCell ref="B1:E1"/>
    <mergeCell ref="B124:C124"/>
    <mergeCell ref="B41:C41"/>
    <mergeCell ref="B50:C50"/>
    <mergeCell ref="B55:C55"/>
    <mergeCell ref="B60:C60"/>
    <mergeCell ref="B21:C21"/>
    <mergeCell ref="B29:C29"/>
    <mergeCell ref="B35:C35"/>
    <mergeCell ref="B65:C65"/>
    <mergeCell ref="B74:C74"/>
    <mergeCell ref="B80:C80"/>
    <mergeCell ref="B85:C85"/>
    <mergeCell ref="B93:C93"/>
  </mergeCells>
  <phoneticPr fontId="4" type="noConversion"/>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Estimated Reimbursment</vt:lpstr>
      <vt:lpstr>Tab 1 - Labor IC-ADC Only</vt:lpstr>
      <vt:lpstr>Tab 2 - Budget (IC - ADC Only)</vt:lpstr>
      <vt:lpstr>Tab 3 - Labor (SOC-FDCH)</vt:lpstr>
      <vt:lpstr>Tab 4 - SOC Budget</vt:lpstr>
      <vt:lpstr>Tab 5 - FDCH Admin Budget </vt:lpstr>
      <vt:lpstr>'Estimated Reimbursment'!Print_Area</vt:lpstr>
    </vt:vector>
  </TitlesOfParts>
  <Company>OSSE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Carolyn Wait</dc:creator>
  <cp:lastModifiedBy>Worley, Kyle (OSSE-Contractor)</cp:lastModifiedBy>
  <cp:lastPrinted>2011-08-11T13:53:48Z</cp:lastPrinted>
  <dcterms:created xsi:type="dcterms:W3CDTF">2011-06-03T18:01:02Z</dcterms:created>
  <dcterms:modified xsi:type="dcterms:W3CDTF">2019-11-04T16:49:49Z</dcterms:modified>
</cp:coreProperties>
</file>